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 REM 2018\SERIE A\"/>
    </mc:Choice>
  </mc:AlternateContent>
  <xr:revisionPtr revIDLastSave="0" documentId="13_ncr:1_{36165014-B14C-401D-B64B-91A357D342B4}" xr6:coauthVersionLast="36" xr6:coauthVersionMax="36" xr10:uidLastSave="{00000000-0000-0000-0000-000000000000}"/>
  <bookViews>
    <workbookView xWindow="0" yWindow="0" windowWidth="24000" windowHeight="9675" tabRatio="880" activeTab="12" xr2:uid="{00000000-000D-0000-FFFF-FFFF00000000}"/>
  </bookViews>
  <sheets>
    <sheet name="CONSOLIDADO" sheetId="3" r:id="rId1"/>
    <sheet name="ENERO" sheetId="1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8" r:id="rId9"/>
    <sheet name="SEPTIEMBRE" sheetId="10" r:id="rId10"/>
    <sheet name="OCTUBRE" sheetId="14" r:id="rId11"/>
    <sheet name="NOVIEMBRE" sheetId="11" r:id="rId12"/>
    <sheet name="DICIEMBRE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93" i="12" l="1"/>
  <c r="E238" i="12"/>
  <c r="D238" i="12"/>
  <c r="D232" i="12"/>
  <c r="D231" i="12"/>
  <c r="D229" i="12"/>
  <c r="D228" i="12"/>
  <c r="D227" i="12"/>
  <c r="Y222" i="12"/>
  <c r="X222" i="12"/>
  <c r="W222" i="12"/>
  <c r="V222" i="12"/>
  <c r="U222" i="12"/>
  <c r="T222" i="12"/>
  <c r="S222" i="12"/>
  <c r="R222" i="12"/>
  <c r="Q222" i="12"/>
  <c r="P222" i="12"/>
  <c r="O222" i="12"/>
  <c r="N222" i="12"/>
  <c r="M222" i="12"/>
  <c r="L222" i="12"/>
  <c r="K222" i="12"/>
  <c r="J222" i="12"/>
  <c r="I222" i="12"/>
  <c r="H222" i="12"/>
  <c r="G222" i="12"/>
  <c r="F222" i="12"/>
  <c r="E222" i="12"/>
  <c r="D222" i="12" s="1"/>
  <c r="Y221" i="12"/>
  <c r="X221" i="12"/>
  <c r="W221" i="12"/>
  <c r="V221" i="12"/>
  <c r="U221" i="12"/>
  <c r="T221" i="12"/>
  <c r="S221" i="12"/>
  <c r="R221" i="12"/>
  <c r="Q221" i="12"/>
  <c r="P221" i="12"/>
  <c r="O221" i="12"/>
  <c r="N221" i="12"/>
  <c r="M221" i="12"/>
  <c r="L221" i="12"/>
  <c r="K221" i="12"/>
  <c r="J221" i="12"/>
  <c r="I221" i="12"/>
  <c r="H221" i="12"/>
  <c r="F221" i="12" s="1"/>
  <c r="G221" i="12"/>
  <c r="E221" i="12" s="1"/>
  <c r="D221" i="12" s="1"/>
  <c r="Z220" i="12"/>
  <c r="Y220" i="12"/>
  <c r="X220" i="12"/>
  <c r="W220" i="12"/>
  <c r="V220" i="12"/>
  <c r="U220" i="12"/>
  <c r="T220" i="12"/>
  <c r="S220" i="12"/>
  <c r="R220" i="12"/>
  <c r="Q220" i="12"/>
  <c r="P220" i="12"/>
  <c r="O220" i="12"/>
  <c r="N220" i="12"/>
  <c r="M220" i="12"/>
  <c r="L220" i="12"/>
  <c r="K220" i="12"/>
  <c r="J220" i="12"/>
  <c r="I220" i="12"/>
  <c r="H220" i="12"/>
  <c r="G220" i="12"/>
  <c r="E220" i="12" s="1"/>
  <c r="D220" i="12" s="1"/>
  <c r="F220" i="12"/>
  <c r="Y219" i="12"/>
  <c r="X219" i="12"/>
  <c r="W219" i="12"/>
  <c r="V219" i="12"/>
  <c r="U219" i="12"/>
  <c r="T219" i="12"/>
  <c r="S219" i="12"/>
  <c r="R219" i="12"/>
  <c r="Q219" i="12"/>
  <c r="P219" i="12"/>
  <c r="O219" i="12"/>
  <c r="N219" i="12"/>
  <c r="M219" i="12"/>
  <c r="L219" i="12"/>
  <c r="K219" i="12"/>
  <c r="J219" i="12"/>
  <c r="I219" i="12"/>
  <c r="H219" i="12"/>
  <c r="F219" i="12" s="1"/>
  <c r="D219" i="12" s="1"/>
  <c r="G219" i="12"/>
  <c r="E219" i="12"/>
  <c r="F218" i="12"/>
  <c r="E218" i="12"/>
  <c r="D218" i="12"/>
  <c r="F217" i="12"/>
  <c r="D217" i="12" s="1"/>
  <c r="E217" i="12"/>
  <c r="F216" i="12"/>
  <c r="E216" i="12"/>
  <c r="D216" i="12" s="1"/>
  <c r="F215" i="12"/>
  <c r="E215" i="12"/>
  <c r="D215" i="12"/>
  <c r="F214" i="12"/>
  <c r="E214" i="12"/>
  <c r="D214" i="12"/>
  <c r="F213" i="12"/>
  <c r="D213" i="12" s="1"/>
  <c r="E213" i="12"/>
  <c r="F212" i="12"/>
  <c r="E212" i="12"/>
  <c r="D212" i="12" s="1"/>
  <c r="F211" i="12"/>
  <c r="E211" i="12"/>
  <c r="D211" i="12"/>
  <c r="F210" i="12"/>
  <c r="E210" i="12"/>
  <c r="D210" i="12"/>
  <c r="F209" i="12"/>
  <c r="D209" i="12" s="1"/>
  <c r="E209" i="12"/>
  <c r="F208" i="12"/>
  <c r="E208" i="12"/>
  <c r="D208" i="12" s="1"/>
  <c r="F207" i="12"/>
  <c r="E207" i="12"/>
  <c r="D207" i="12"/>
  <c r="F206" i="12"/>
  <c r="E206" i="12"/>
  <c r="D206" i="12"/>
  <c r="F205" i="12"/>
  <c r="D205" i="12" s="1"/>
  <c r="E205" i="12"/>
  <c r="F204" i="12"/>
  <c r="E204" i="12"/>
  <c r="D204" i="12" s="1"/>
  <c r="F203" i="12"/>
  <c r="E203" i="12"/>
  <c r="D203" i="12"/>
  <c r="F202" i="12"/>
  <c r="E202" i="12"/>
  <c r="D202" i="12"/>
  <c r="F201" i="12"/>
  <c r="D201" i="12" s="1"/>
  <c r="E201" i="12"/>
  <c r="F200" i="12"/>
  <c r="E200" i="12"/>
  <c r="D200" i="12" s="1"/>
  <c r="F199" i="12"/>
  <c r="E199" i="12"/>
  <c r="D199" i="12"/>
  <c r="F198" i="12"/>
  <c r="E198" i="12"/>
  <c r="D198" i="12"/>
  <c r="F197" i="12"/>
  <c r="D197" i="12" s="1"/>
  <c r="E197" i="12"/>
  <c r="F196" i="12"/>
  <c r="E196" i="12"/>
  <c r="D196" i="12" s="1"/>
  <c r="F195" i="12"/>
  <c r="E195" i="12"/>
  <c r="D195" i="12"/>
  <c r="F194" i="12"/>
  <c r="E194" i="12"/>
  <c r="D194" i="12"/>
  <c r="F193" i="12"/>
  <c r="D193" i="12" s="1"/>
  <c r="E193" i="12"/>
  <c r="F192" i="12"/>
  <c r="E192" i="12"/>
  <c r="D192" i="12" s="1"/>
  <c r="F191" i="12"/>
  <c r="E191" i="12"/>
  <c r="D191" i="12"/>
  <c r="F190" i="12"/>
  <c r="E190" i="12"/>
  <c r="D190" i="12"/>
  <c r="F189" i="12"/>
  <c r="D189" i="12" s="1"/>
  <c r="E189" i="12"/>
  <c r="F188" i="12"/>
  <c r="E188" i="12"/>
  <c r="D188" i="12" s="1"/>
  <c r="F187" i="12"/>
  <c r="E187" i="12"/>
  <c r="D187" i="12"/>
  <c r="F186" i="12"/>
  <c r="E186" i="12"/>
  <c r="D186" i="12"/>
  <c r="F185" i="12"/>
  <c r="D185" i="12" s="1"/>
  <c r="E185" i="12"/>
  <c r="F184" i="12"/>
  <c r="E184" i="12"/>
  <c r="D184" i="12" s="1"/>
  <c r="F183" i="12"/>
  <c r="E183" i="12"/>
  <c r="D183" i="12"/>
  <c r="F182" i="12"/>
  <c r="E182" i="12"/>
  <c r="D182" i="12"/>
  <c r="F181" i="12"/>
  <c r="D181" i="12" s="1"/>
  <c r="E181" i="12"/>
  <c r="F180" i="12"/>
  <c r="E180" i="12"/>
  <c r="D180" i="12" s="1"/>
  <c r="F179" i="12"/>
  <c r="E179" i="12"/>
  <c r="D179" i="12"/>
  <c r="F178" i="12"/>
  <c r="E178" i="12"/>
  <c r="D178" i="12"/>
  <c r="F177" i="12"/>
  <c r="D177" i="12" s="1"/>
  <c r="E177" i="12"/>
  <c r="F176" i="12"/>
  <c r="E176" i="12"/>
  <c r="D176" i="12" s="1"/>
  <c r="F175" i="12"/>
  <c r="E175" i="12"/>
  <c r="D175" i="12"/>
  <c r="F174" i="12"/>
  <c r="E174" i="12"/>
  <c r="D174" i="12"/>
  <c r="F173" i="12"/>
  <c r="D173" i="12" s="1"/>
  <c r="E173" i="12"/>
  <c r="F172" i="12"/>
  <c r="E172" i="12"/>
  <c r="D172" i="12" s="1"/>
  <c r="F171" i="12"/>
  <c r="E171" i="12"/>
  <c r="D171" i="12"/>
  <c r="F170" i="12"/>
  <c r="E170" i="12"/>
  <c r="D170" i="12"/>
  <c r="F169" i="12"/>
  <c r="D169" i="12" s="1"/>
  <c r="E169" i="12"/>
  <c r="D164" i="12"/>
  <c r="D163" i="12"/>
  <c r="D162" i="12"/>
  <c r="F157" i="12"/>
  <c r="E157" i="12"/>
  <c r="D157" i="12"/>
  <c r="F156" i="12"/>
  <c r="E156" i="12"/>
  <c r="D156" i="12"/>
  <c r="F155" i="12"/>
  <c r="D155" i="12" s="1"/>
  <c r="E155" i="12"/>
  <c r="F154" i="12"/>
  <c r="E154" i="12"/>
  <c r="D154" i="12" s="1"/>
  <c r="F149" i="12"/>
  <c r="E149" i="12"/>
  <c r="D149" i="12"/>
  <c r="F148" i="12"/>
  <c r="E148" i="12"/>
  <c r="D148" i="12"/>
  <c r="F147" i="12"/>
  <c r="D147" i="12" s="1"/>
  <c r="E147" i="12"/>
  <c r="F146" i="12"/>
  <c r="E146" i="12"/>
  <c r="D146" i="12" s="1"/>
  <c r="F145" i="12"/>
  <c r="E145" i="12"/>
  <c r="D145" i="12"/>
  <c r="F144" i="12"/>
  <c r="E144" i="12"/>
  <c r="D144" i="12"/>
  <c r="F143" i="12"/>
  <c r="D143" i="12" s="1"/>
  <c r="E143" i="12"/>
  <c r="F142" i="12"/>
  <c r="E142" i="12"/>
  <c r="D142" i="12" s="1"/>
  <c r="F141" i="12"/>
  <c r="E141" i="12"/>
  <c r="D141" i="12"/>
  <c r="F140" i="12"/>
  <c r="E140" i="12"/>
  <c r="D140" i="12"/>
  <c r="F139" i="12"/>
  <c r="D139" i="12" s="1"/>
  <c r="E139" i="12"/>
  <c r="F138" i="12"/>
  <c r="E138" i="12"/>
  <c r="D138" i="12" s="1"/>
  <c r="F137" i="12"/>
  <c r="E137" i="12"/>
  <c r="D137" i="12"/>
  <c r="F136" i="12"/>
  <c r="E136" i="12"/>
  <c r="D136" i="12"/>
  <c r="E135" i="12"/>
  <c r="D135" i="12" s="1"/>
  <c r="E134" i="12"/>
  <c r="D134" i="12"/>
  <c r="E133" i="12"/>
  <c r="D133" i="12" s="1"/>
  <c r="E132" i="12"/>
  <c r="D132" i="12"/>
  <c r="F131" i="12"/>
  <c r="D131" i="12" s="1"/>
  <c r="F130" i="12"/>
  <c r="D130" i="12"/>
  <c r="F129" i="12"/>
  <c r="D129" i="12" s="1"/>
  <c r="F128" i="12"/>
  <c r="D128" i="12"/>
  <c r="F127" i="12"/>
  <c r="D127" i="12" s="1"/>
  <c r="N126" i="12"/>
  <c r="M126" i="12"/>
  <c r="L126" i="12"/>
  <c r="J126" i="12"/>
  <c r="F125" i="12"/>
  <c r="D125" i="12" s="1"/>
  <c r="F124" i="12"/>
  <c r="D124" i="12"/>
  <c r="F123" i="12"/>
  <c r="D123" i="12" s="1"/>
  <c r="R118" i="12"/>
  <c r="Q118" i="12"/>
  <c r="P118" i="12"/>
  <c r="O118" i="12"/>
  <c r="N118" i="12"/>
  <c r="M118" i="12"/>
  <c r="L118" i="12"/>
  <c r="K118" i="12"/>
  <c r="J118" i="12"/>
  <c r="I118" i="12"/>
  <c r="H118" i="12"/>
  <c r="G118" i="12"/>
  <c r="F118" i="12"/>
  <c r="E118" i="12"/>
  <c r="D117" i="12"/>
  <c r="D116" i="12"/>
  <c r="D115" i="12"/>
  <c r="D114" i="12"/>
  <c r="D118" i="12" s="1"/>
  <c r="D113" i="12"/>
  <c r="D112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E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107" i="12" s="1"/>
  <c r="D74" i="12"/>
  <c r="D73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5" i="12"/>
  <c r="D55" i="12" s="1"/>
  <c r="E55" i="12"/>
  <c r="F54" i="12"/>
  <c r="E54" i="12"/>
  <c r="D54" i="12" s="1"/>
  <c r="F53" i="12"/>
  <c r="E53" i="12"/>
  <c r="D53" i="12"/>
  <c r="F52" i="12"/>
  <c r="E52" i="12"/>
  <c r="D52" i="12"/>
  <c r="F51" i="12"/>
  <c r="D51" i="12" s="1"/>
  <c r="E51" i="12"/>
  <c r="F50" i="12"/>
  <c r="F56" i="12" s="1"/>
  <c r="E50" i="12"/>
  <c r="D50" i="12" s="1"/>
  <c r="F49" i="12"/>
  <c r="E49" i="12"/>
  <c r="D49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F48" i="12" s="1"/>
  <c r="D48" i="12" s="1"/>
  <c r="U48" i="12"/>
  <c r="E48" i="12"/>
  <c r="F47" i="12"/>
  <c r="E47" i="12"/>
  <c r="D47" i="12"/>
  <c r="F46" i="12"/>
  <c r="D46" i="12" s="1"/>
  <c r="E46" i="12"/>
  <c r="F45" i="12"/>
  <c r="E45" i="12"/>
  <c r="D45" i="12" s="1"/>
  <c r="F44" i="12"/>
  <c r="E44" i="12"/>
  <c r="D44" i="12"/>
  <c r="F43" i="12"/>
  <c r="E43" i="12"/>
  <c r="D43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7" i="12"/>
  <c r="D37" i="12" s="1"/>
  <c r="E37" i="12"/>
  <c r="F36" i="12"/>
  <c r="E36" i="12"/>
  <c r="D36" i="12" s="1"/>
  <c r="F35" i="12"/>
  <c r="E35" i="12"/>
  <c r="D35" i="12"/>
  <c r="F34" i="12"/>
  <c r="E34" i="12"/>
  <c r="D34" i="12"/>
  <c r="F33" i="12"/>
  <c r="D33" i="12" s="1"/>
  <c r="E33" i="12"/>
  <c r="F32" i="12"/>
  <c r="E32" i="12"/>
  <c r="D32" i="12" s="1"/>
  <c r="F31" i="12"/>
  <c r="E31" i="12"/>
  <c r="D31" i="12"/>
  <c r="F30" i="12"/>
  <c r="E30" i="12"/>
  <c r="D30" i="12"/>
  <c r="F29" i="12"/>
  <c r="D29" i="12" s="1"/>
  <c r="E29" i="12"/>
  <c r="F28" i="12"/>
  <c r="E28" i="12"/>
  <c r="D28" i="12" s="1"/>
  <c r="F27" i="12"/>
  <c r="E27" i="12"/>
  <c r="D27" i="12"/>
  <c r="F26" i="12"/>
  <c r="E26" i="12"/>
  <c r="D26" i="12"/>
  <c r="F25" i="12"/>
  <c r="D25" i="12" s="1"/>
  <c r="E25" i="12"/>
  <c r="F24" i="12"/>
  <c r="E24" i="12"/>
  <c r="D24" i="12" s="1"/>
  <c r="F23" i="12"/>
  <c r="E23" i="12"/>
  <c r="D23" i="12"/>
  <c r="F22" i="12"/>
  <c r="E22" i="12"/>
  <c r="D22" i="12"/>
  <c r="F20" i="12"/>
  <c r="D20" i="12" s="1"/>
  <c r="E20" i="12"/>
  <c r="F19" i="12"/>
  <c r="F38" i="12" s="1"/>
  <c r="E19" i="12"/>
  <c r="D19" i="12" s="1"/>
  <c r="D38" i="12" s="1"/>
  <c r="F15" i="12"/>
  <c r="E15" i="12"/>
  <c r="D15" i="12"/>
  <c r="F14" i="12"/>
  <c r="E14" i="12"/>
  <c r="D14" i="12"/>
  <c r="F13" i="12"/>
  <c r="D13" i="12" s="1"/>
  <c r="E13" i="12"/>
  <c r="F12" i="12"/>
  <c r="E12" i="12"/>
  <c r="D12" i="12" s="1"/>
  <c r="A5" i="12"/>
  <c r="A4" i="12"/>
  <c r="A3" i="12"/>
  <c r="A2" i="12"/>
  <c r="D126" i="12" l="1"/>
  <c r="A293" i="12" s="1"/>
  <c r="D56" i="12"/>
  <c r="E38" i="12"/>
  <c r="E56" i="12"/>
  <c r="F126" i="12"/>
  <c r="B293" i="11"/>
  <c r="E238" i="11"/>
  <c r="D238" i="11"/>
  <c r="D232" i="11"/>
  <c r="D231" i="11"/>
  <c r="D229" i="11"/>
  <c r="D228" i="11"/>
  <c r="D227" i="11"/>
  <c r="Y222" i="11"/>
  <c r="X222" i="11"/>
  <c r="W222" i="11"/>
  <c r="V222" i="11"/>
  <c r="U222" i="11"/>
  <c r="T222" i="11"/>
  <c r="S222" i="11"/>
  <c r="R222" i="11"/>
  <c r="Q222" i="11"/>
  <c r="P222" i="11"/>
  <c r="O222" i="11"/>
  <c r="N222" i="11"/>
  <c r="M222" i="11"/>
  <c r="L222" i="11"/>
  <c r="K222" i="11"/>
  <c r="J222" i="11"/>
  <c r="I222" i="11"/>
  <c r="H222" i="11"/>
  <c r="F222" i="11" s="1"/>
  <c r="G222" i="11"/>
  <c r="Y221" i="11"/>
  <c r="X221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J221" i="11"/>
  <c r="I221" i="11"/>
  <c r="H221" i="11"/>
  <c r="F221" i="11" s="1"/>
  <c r="G221" i="11"/>
  <c r="Z220" i="11"/>
  <c r="Y220" i="11"/>
  <c r="X220" i="11"/>
  <c r="W220" i="11"/>
  <c r="V220" i="11"/>
  <c r="U220" i="11"/>
  <c r="T220" i="11"/>
  <c r="S220" i="11"/>
  <c r="R220" i="11"/>
  <c r="Q220" i="11"/>
  <c r="P220" i="11"/>
  <c r="O220" i="11"/>
  <c r="N220" i="11"/>
  <c r="M220" i="11"/>
  <c r="L220" i="11"/>
  <c r="K220" i="11"/>
  <c r="J220" i="11"/>
  <c r="I220" i="11"/>
  <c r="H220" i="11"/>
  <c r="F220" i="11" s="1"/>
  <c r="G220" i="11"/>
  <c r="E220" i="11" s="1"/>
  <c r="Y219" i="11"/>
  <c r="X219" i="11"/>
  <c r="W219" i="11"/>
  <c r="V219" i="11"/>
  <c r="U219" i="11"/>
  <c r="T219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F219" i="11" s="1"/>
  <c r="G219" i="11"/>
  <c r="F218" i="11"/>
  <c r="E218" i="11"/>
  <c r="F217" i="11"/>
  <c r="E217" i="11"/>
  <c r="D217" i="11"/>
  <c r="F216" i="11"/>
  <c r="E216" i="11"/>
  <c r="D216" i="11" s="1"/>
  <c r="F215" i="11"/>
  <c r="E215" i="11"/>
  <c r="F214" i="11"/>
  <c r="E214" i="11"/>
  <c r="F213" i="11"/>
  <c r="D213" i="11" s="1"/>
  <c r="E213" i="11"/>
  <c r="F212" i="11"/>
  <c r="E212" i="11"/>
  <c r="D212" i="11" s="1"/>
  <c r="F211" i="11"/>
  <c r="E211" i="11"/>
  <c r="F210" i="11"/>
  <c r="E210" i="11"/>
  <c r="F209" i="11"/>
  <c r="E209" i="11"/>
  <c r="D209" i="11"/>
  <c r="F208" i="11"/>
  <c r="E208" i="11"/>
  <c r="D208" i="11" s="1"/>
  <c r="F207" i="11"/>
  <c r="E207" i="11"/>
  <c r="F206" i="11"/>
  <c r="E206" i="11"/>
  <c r="F205" i="11"/>
  <c r="D205" i="11" s="1"/>
  <c r="E205" i="11"/>
  <c r="F204" i="11"/>
  <c r="E204" i="11"/>
  <c r="D204" i="11" s="1"/>
  <c r="F203" i="11"/>
  <c r="E203" i="11"/>
  <c r="F202" i="11"/>
  <c r="E202" i="11"/>
  <c r="F201" i="11"/>
  <c r="E201" i="11"/>
  <c r="D201" i="11"/>
  <c r="F200" i="11"/>
  <c r="E200" i="11"/>
  <c r="D200" i="11" s="1"/>
  <c r="F199" i="11"/>
  <c r="E199" i="11"/>
  <c r="F198" i="11"/>
  <c r="E198" i="11"/>
  <c r="F197" i="11"/>
  <c r="D197" i="11" s="1"/>
  <c r="E197" i="11"/>
  <c r="F196" i="11"/>
  <c r="E196" i="11"/>
  <c r="D196" i="11" s="1"/>
  <c r="F195" i="11"/>
  <c r="E195" i="11"/>
  <c r="F194" i="11"/>
  <c r="E194" i="11"/>
  <c r="F193" i="11"/>
  <c r="E193" i="11"/>
  <c r="D193" i="11"/>
  <c r="F192" i="11"/>
  <c r="E192" i="11"/>
  <c r="D192" i="11" s="1"/>
  <c r="F191" i="11"/>
  <c r="E191" i="11"/>
  <c r="F190" i="11"/>
  <c r="E190" i="11"/>
  <c r="F189" i="11"/>
  <c r="D189" i="11" s="1"/>
  <c r="E189" i="11"/>
  <c r="F188" i="11"/>
  <c r="E188" i="11"/>
  <c r="D188" i="11" s="1"/>
  <c r="F187" i="11"/>
  <c r="E187" i="11"/>
  <c r="F186" i="11"/>
  <c r="E186" i="11"/>
  <c r="F185" i="11"/>
  <c r="E185" i="11"/>
  <c r="D185" i="11"/>
  <c r="F184" i="11"/>
  <c r="E184" i="11"/>
  <c r="D184" i="11" s="1"/>
  <c r="F183" i="11"/>
  <c r="E183" i="11"/>
  <c r="F182" i="11"/>
  <c r="E182" i="11"/>
  <c r="F181" i="11"/>
  <c r="D181" i="11" s="1"/>
  <c r="E181" i="11"/>
  <c r="F180" i="11"/>
  <c r="E180" i="11"/>
  <c r="D180" i="11" s="1"/>
  <c r="F179" i="11"/>
  <c r="E179" i="11"/>
  <c r="F178" i="11"/>
  <c r="E178" i="11"/>
  <c r="F177" i="11"/>
  <c r="E177" i="11"/>
  <c r="D177" i="11"/>
  <c r="F176" i="11"/>
  <c r="E176" i="11"/>
  <c r="D176" i="11" s="1"/>
  <c r="F175" i="11"/>
  <c r="E175" i="11"/>
  <c r="F174" i="11"/>
  <c r="E174" i="11"/>
  <c r="F173" i="11"/>
  <c r="D173" i="11" s="1"/>
  <c r="E173" i="11"/>
  <c r="F172" i="11"/>
  <c r="E172" i="11"/>
  <c r="D172" i="11" s="1"/>
  <c r="F171" i="11"/>
  <c r="E171" i="11"/>
  <c r="F170" i="11"/>
  <c r="E170" i="11"/>
  <c r="F169" i="11"/>
  <c r="E169" i="11"/>
  <c r="D169" i="11"/>
  <c r="D164" i="11"/>
  <c r="D163" i="11"/>
  <c r="D162" i="11"/>
  <c r="F157" i="11"/>
  <c r="E157" i="11"/>
  <c r="F156" i="11"/>
  <c r="E156" i="11"/>
  <c r="F155" i="11"/>
  <c r="D155" i="11" s="1"/>
  <c r="E155" i="11"/>
  <c r="F154" i="11"/>
  <c r="E154" i="11"/>
  <c r="D154" i="11" s="1"/>
  <c r="F149" i="11"/>
  <c r="E149" i="11"/>
  <c r="F148" i="11"/>
  <c r="E148" i="11"/>
  <c r="F147" i="11"/>
  <c r="E147" i="11"/>
  <c r="D147" i="11"/>
  <c r="F146" i="11"/>
  <c r="E146" i="11"/>
  <c r="D146" i="11" s="1"/>
  <c r="F145" i="11"/>
  <c r="E145" i="11"/>
  <c r="F144" i="11"/>
  <c r="E144" i="11"/>
  <c r="F143" i="11"/>
  <c r="D143" i="11" s="1"/>
  <c r="E143" i="11"/>
  <c r="F142" i="11"/>
  <c r="E142" i="11"/>
  <c r="D142" i="11" s="1"/>
  <c r="F141" i="11"/>
  <c r="E141" i="11"/>
  <c r="F140" i="11"/>
  <c r="E140" i="11"/>
  <c r="F139" i="11"/>
  <c r="E139" i="11"/>
  <c r="D139" i="11"/>
  <c r="F138" i="11"/>
  <c r="E138" i="11"/>
  <c r="D138" i="11" s="1"/>
  <c r="F137" i="11"/>
  <c r="E137" i="11"/>
  <c r="F136" i="11"/>
  <c r="E136" i="11"/>
  <c r="E135" i="11"/>
  <c r="D135" i="11" s="1"/>
  <c r="E134" i="11"/>
  <c r="D134" i="11" s="1"/>
  <c r="E133" i="11"/>
  <c r="D133" i="11"/>
  <c r="E132" i="11"/>
  <c r="D132" i="11" s="1"/>
  <c r="F131" i="11"/>
  <c r="D131" i="11" s="1"/>
  <c r="F130" i="11"/>
  <c r="D130" i="11" s="1"/>
  <c r="F129" i="11"/>
  <c r="D129" i="11"/>
  <c r="F128" i="11"/>
  <c r="D128" i="11" s="1"/>
  <c r="F127" i="11"/>
  <c r="D127" i="11" s="1"/>
  <c r="N126" i="11"/>
  <c r="M126" i="11"/>
  <c r="L126" i="11"/>
  <c r="J126" i="11"/>
  <c r="F125" i="11"/>
  <c r="D125" i="11"/>
  <c r="F124" i="11"/>
  <c r="D124" i="11" s="1"/>
  <c r="F123" i="11"/>
  <c r="D123" i="11" s="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7" i="11"/>
  <c r="D116" i="11"/>
  <c r="D115" i="11"/>
  <c r="D114" i="11"/>
  <c r="D113" i="11"/>
  <c r="D112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4" i="11"/>
  <c r="D73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5" i="11"/>
  <c r="E55" i="11"/>
  <c r="D55" i="11" s="1"/>
  <c r="F54" i="11"/>
  <c r="D54" i="11" s="1"/>
  <c r="E54" i="11"/>
  <c r="F53" i="11"/>
  <c r="E53" i="11"/>
  <c r="D53" i="11" s="1"/>
  <c r="F52" i="11"/>
  <c r="E52" i="11"/>
  <c r="D52" i="11" s="1"/>
  <c r="F51" i="11"/>
  <c r="E51" i="11"/>
  <c r="D51" i="11" s="1"/>
  <c r="F50" i="11"/>
  <c r="E50" i="11"/>
  <c r="D50" i="11"/>
  <c r="F49" i="11"/>
  <c r="E49" i="11"/>
  <c r="D49" i="11" s="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E48" i="11" s="1"/>
  <c r="F48" i="11"/>
  <c r="F47" i="11"/>
  <c r="E47" i="11"/>
  <c r="D47" i="11" s="1"/>
  <c r="F46" i="11"/>
  <c r="E46" i="11"/>
  <c r="D46" i="11" s="1"/>
  <c r="F45" i="11"/>
  <c r="E45" i="11"/>
  <c r="D45" i="11"/>
  <c r="F44" i="11"/>
  <c r="E44" i="11"/>
  <c r="D44" i="11" s="1"/>
  <c r="F43" i="11"/>
  <c r="E43" i="11"/>
  <c r="D43" i="11" s="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7" i="11"/>
  <c r="E37" i="11"/>
  <c r="D37" i="11"/>
  <c r="F36" i="11"/>
  <c r="E36" i="11"/>
  <c r="D36" i="11" s="1"/>
  <c r="F35" i="11"/>
  <c r="E35" i="11"/>
  <c r="F34" i="11"/>
  <c r="E34" i="11"/>
  <c r="F33" i="11"/>
  <c r="D33" i="11" s="1"/>
  <c r="E33" i="11"/>
  <c r="F32" i="11"/>
  <c r="E32" i="11"/>
  <c r="D32" i="11" s="1"/>
  <c r="F31" i="11"/>
  <c r="E31" i="11"/>
  <c r="F30" i="11"/>
  <c r="E30" i="11"/>
  <c r="F29" i="11"/>
  <c r="E29" i="11"/>
  <c r="D29" i="11"/>
  <c r="F28" i="11"/>
  <c r="E28" i="11"/>
  <c r="D28" i="11" s="1"/>
  <c r="F27" i="11"/>
  <c r="E27" i="11"/>
  <c r="F26" i="11"/>
  <c r="E26" i="11"/>
  <c r="F25" i="11"/>
  <c r="D25" i="11" s="1"/>
  <c r="E25" i="11"/>
  <c r="F24" i="11"/>
  <c r="E24" i="11"/>
  <c r="D24" i="11" s="1"/>
  <c r="F23" i="11"/>
  <c r="E23" i="11"/>
  <c r="F22" i="11"/>
  <c r="F38" i="11" s="1"/>
  <c r="E22" i="11"/>
  <c r="F20" i="11"/>
  <c r="E20" i="11"/>
  <c r="D20" i="11"/>
  <c r="F19" i="11"/>
  <c r="E19" i="11"/>
  <c r="D19" i="11" s="1"/>
  <c r="F15" i="11"/>
  <c r="E15" i="11"/>
  <c r="F14" i="11"/>
  <c r="E14" i="11"/>
  <c r="F13" i="11"/>
  <c r="D13" i="11" s="1"/>
  <c r="E13" i="11"/>
  <c r="F12" i="11"/>
  <c r="E12" i="11"/>
  <c r="D12" i="11" s="1"/>
  <c r="A5" i="11"/>
  <c r="A4" i="11"/>
  <c r="A3" i="11"/>
  <c r="A2" i="11"/>
  <c r="D126" i="11" l="1"/>
  <c r="D14" i="11"/>
  <c r="D23" i="11"/>
  <c r="D38" i="11" s="1"/>
  <c r="A293" i="11" s="1"/>
  <c r="D26" i="11"/>
  <c r="D31" i="11"/>
  <c r="D34" i="11"/>
  <c r="D48" i="11"/>
  <c r="D118" i="11"/>
  <c r="D136" i="11"/>
  <c r="D141" i="11"/>
  <c r="D144" i="11"/>
  <c r="D149" i="11"/>
  <c r="D156" i="11"/>
  <c r="D171" i="11"/>
  <c r="D174" i="11"/>
  <c r="D179" i="11"/>
  <c r="D182" i="11"/>
  <c r="D187" i="11"/>
  <c r="D190" i="11"/>
  <c r="D195" i="11"/>
  <c r="D198" i="11"/>
  <c r="D203" i="11"/>
  <c r="D206" i="11"/>
  <c r="D211" i="11"/>
  <c r="D214" i="11"/>
  <c r="E221" i="11"/>
  <c r="D221" i="11" s="1"/>
  <c r="D107" i="11"/>
  <c r="F126" i="11"/>
  <c r="E219" i="11"/>
  <c r="D219" i="11" s="1"/>
  <c r="E222" i="11"/>
  <c r="D222" i="11" s="1"/>
  <c r="D15" i="11"/>
  <c r="D22" i="11"/>
  <c r="D27" i="11"/>
  <c r="D30" i="11"/>
  <c r="D35" i="11"/>
  <c r="F56" i="11"/>
  <c r="D137" i="11"/>
  <c r="D140" i="11"/>
  <c r="D145" i="11"/>
  <c r="D148" i="11"/>
  <c r="D157" i="11"/>
  <c r="D170" i="11"/>
  <c r="D175" i="11"/>
  <c r="D178" i="11"/>
  <c r="D183" i="11"/>
  <c r="D186" i="11"/>
  <c r="D191" i="11"/>
  <c r="D194" i="11"/>
  <c r="D199" i="11"/>
  <c r="D202" i="11"/>
  <c r="D207" i="11"/>
  <c r="D210" i="11"/>
  <c r="D215" i="11"/>
  <c r="D218" i="11"/>
  <c r="D220" i="11"/>
  <c r="D56" i="11"/>
  <c r="E38" i="11"/>
  <c r="E56" i="11"/>
  <c r="B293" i="14"/>
  <c r="E238" i="14"/>
  <c r="D238" i="14"/>
  <c r="D232" i="14"/>
  <c r="D231" i="14"/>
  <c r="D229" i="14"/>
  <c r="D228" i="14"/>
  <c r="D227" i="14"/>
  <c r="Y222" i="14"/>
  <c r="X222" i="14"/>
  <c r="W222" i="14"/>
  <c r="V222" i="14"/>
  <c r="U222" i="14"/>
  <c r="T222" i="14"/>
  <c r="S222" i="14"/>
  <c r="R222" i="14"/>
  <c r="Q222" i="14"/>
  <c r="P222" i="14"/>
  <c r="O222" i="14"/>
  <c r="N222" i="14"/>
  <c r="M222" i="14"/>
  <c r="L222" i="14"/>
  <c r="K222" i="14"/>
  <c r="J222" i="14"/>
  <c r="I222" i="14"/>
  <c r="H222" i="14"/>
  <c r="G222" i="14"/>
  <c r="Y221" i="14"/>
  <c r="X221" i="14"/>
  <c r="W221" i="14"/>
  <c r="V221" i="14"/>
  <c r="U221" i="14"/>
  <c r="T221" i="14"/>
  <c r="S221" i="14"/>
  <c r="R221" i="14"/>
  <c r="Q221" i="14"/>
  <c r="P221" i="14"/>
  <c r="O221" i="14"/>
  <c r="N221" i="14"/>
  <c r="M221" i="14"/>
  <c r="L221" i="14"/>
  <c r="K221" i="14"/>
  <c r="J221" i="14"/>
  <c r="I221" i="14"/>
  <c r="H221" i="14"/>
  <c r="F221" i="14" s="1"/>
  <c r="G221" i="14"/>
  <c r="E221" i="14"/>
  <c r="Z220" i="14"/>
  <c r="Y220" i="14"/>
  <c r="X220" i="14"/>
  <c r="W220" i="14"/>
  <c r="V220" i="14"/>
  <c r="U220" i="14"/>
  <c r="T220" i="14"/>
  <c r="S220" i="14"/>
  <c r="R220" i="14"/>
  <c r="Q220" i="14"/>
  <c r="P220" i="14"/>
  <c r="O220" i="14"/>
  <c r="N220" i="14"/>
  <c r="M220" i="14"/>
  <c r="L220" i="14"/>
  <c r="K220" i="14"/>
  <c r="J220" i="14"/>
  <c r="I220" i="14"/>
  <c r="H220" i="14"/>
  <c r="G220" i="14"/>
  <c r="E220" i="14" s="1"/>
  <c r="Y219" i="14"/>
  <c r="X219" i="14"/>
  <c r="W219" i="14"/>
  <c r="V219" i="14"/>
  <c r="U219" i="14"/>
  <c r="T219" i="14"/>
  <c r="S219" i="14"/>
  <c r="R219" i="14"/>
  <c r="Q219" i="14"/>
  <c r="P219" i="14"/>
  <c r="O219" i="14"/>
  <c r="N219" i="14"/>
  <c r="M219" i="14"/>
  <c r="L219" i="14"/>
  <c r="K219" i="14"/>
  <c r="J219" i="14"/>
  <c r="I219" i="14"/>
  <c r="H219" i="14"/>
  <c r="G219" i="14"/>
  <c r="E219" i="14" s="1"/>
  <c r="D219" i="14" s="1"/>
  <c r="F219" i="14"/>
  <c r="F218" i="14"/>
  <c r="E218" i="14"/>
  <c r="F217" i="14"/>
  <c r="E217" i="14"/>
  <c r="D217" i="14" s="1"/>
  <c r="F216" i="14"/>
  <c r="E216" i="14"/>
  <c r="D216" i="14" s="1"/>
  <c r="F215" i="14"/>
  <c r="D215" i="14" s="1"/>
  <c r="E215" i="14"/>
  <c r="F214" i="14"/>
  <c r="E214" i="14"/>
  <c r="F213" i="14"/>
  <c r="E213" i="14"/>
  <c r="D213" i="14"/>
  <c r="F212" i="14"/>
  <c r="E212" i="14"/>
  <c r="D212" i="14" s="1"/>
  <c r="F211" i="14"/>
  <c r="D211" i="14" s="1"/>
  <c r="E211" i="14"/>
  <c r="F210" i="14"/>
  <c r="E210" i="14"/>
  <c r="F209" i="14"/>
  <c r="E209" i="14"/>
  <c r="D209" i="14" s="1"/>
  <c r="F208" i="14"/>
  <c r="E208" i="14"/>
  <c r="D208" i="14" s="1"/>
  <c r="F207" i="14"/>
  <c r="D207" i="14" s="1"/>
  <c r="E207" i="14"/>
  <c r="F206" i="14"/>
  <c r="E206" i="14"/>
  <c r="F205" i="14"/>
  <c r="E205" i="14"/>
  <c r="D205" i="14"/>
  <c r="F204" i="14"/>
  <c r="E204" i="14"/>
  <c r="D204" i="14" s="1"/>
  <c r="F203" i="14"/>
  <c r="D203" i="14" s="1"/>
  <c r="E203" i="14"/>
  <c r="F202" i="14"/>
  <c r="E202" i="14"/>
  <c r="F201" i="14"/>
  <c r="E201" i="14"/>
  <c r="D201" i="14" s="1"/>
  <c r="F200" i="14"/>
  <c r="E200" i="14"/>
  <c r="D200" i="14" s="1"/>
  <c r="F199" i="14"/>
  <c r="D199" i="14" s="1"/>
  <c r="E199" i="14"/>
  <c r="F198" i="14"/>
  <c r="E198" i="14"/>
  <c r="F197" i="14"/>
  <c r="E197" i="14"/>
  <c r="D197" i="14"/>
  <c r="F196" i="14"/>
  <c r="E196" i="14"/>
  <c r="D196" i="14" s="1"/>
  <c r="F195" i="14"/>
  <c r="D195" i="14" s="1"/>
  <c r="E195" i="14"/>
  <c r="F194" i="14"/>
  <c r="E194" i="14"/>
  <c r="F193" i="14"/>
  <c r="E193" i="14"/>
  <c r="D193" i="14" s="1"/>
  <c r="F192" i="14"/>
  <c r="E192" i="14"/>
  <c r="D192" i="14" s="1"/>
  <c r="F191" i="14"/>
  <c r="D191" i="14" s="1"/>
  <c r="E191" i="14"/>
  <c r="F190" i="14"/>
  <c r="E190" i="14"/>
  <c r="F189" i="14"/>
  <c r="E189" i="14"/>
  <c r="D189" i="14"/>
  <c r="F188" i="14"/>
  <c r="E188" i="14"/>
  <c r="D188" i="14" s="1"/>
  <c r="F187" i="14"/>
  <c r="D187" i="14" s="1"/>
  <c r="E187" i="14"/>
  <c r="F186" i="14"/>
  <c r="E186" i="14"/>
  <c r="F185" i="14"/>
  <c r="E185" i="14"/>
  <c r="D185" i="14" s="1"/>
  <c r="F184" i="14"/>
  <c r="E184" i="14"/>
  <c r="D184" i="14" s="1"/>
  <c r="F183" i="14"/>
  <c r="D183" i="14" s="1"/>
  <c r="E183" i="14"/>
  <c r="F182" i="14"/>
  <c r="E182" i="14"/>
  <c r="F181" i="14"/>
  <c r="E181" i="14"/>
  <c r="D181" i="14"/>
  <c r="F180" i="14"/>
  <c r="E180" i="14"/>
  <c r="D180" i="14" s="1"/>
  <c r="F179" i="14"/>
  <c r="D179" i="14" s="1"/>
  <c r="E179" i="14"/>
  <c r="F178" i="14"/>
  <c r="E178" i="14"/>
  <c r="F177" i="14"/>
  <c r="D177" i="14" s="1"/>
  <c r="E177" i="14"/>
  <c r="F176" i="14"/>
  <c r="E176" i="14"/>
  <c r="D176" i="14" s="1"/>
  <c r="F175" i="14"/>
  <c r="D175" i="14" s="1"/>
  <c r="E175" i="14"/>
  <c r="F174" i="14"/>
  <c r="E174" i="14"/>
  <c r="F173" i="14"/>
  <c r="E173" i="14"/>
  <c r="D173" i="14"/>
  <c r="F172" i="14"/>
  <c r="E172" i="14"/>
  <c r="D172" i="14" s="1"/>
  <c r="F171" i="14"/>
  <c r="D171" i="14" s="1"/>
  <c r="E171" i="14"/>
  <c r="F170" i="14"/>
  <c r="E170" i="14"/>
  <c r="F169" i="14"/>
  <c r="E169" i="14"/>
  <c r="D169" i="14" s="1"/>
  <c r="D164" i="14"/>
  <c r="D163" i="14"/>
  <c r="D162" i="14"/>
  <c r="F157" i="14"/>
  <c r="D157" i="14" s="1"/>
  <c r="E157" i="14"/>
  <c r="F156" i="14"/>
  <c r="E156" i="14"/>
  <c r="F155" i="14"/>
  <c r="E155" i="14"/>
  <c r="D155" i="14"/>
  <c r="F154" i="14"/>
  <c r="E154" i="14"/>
  <c r="D154" i="14" s="1"/>
  <c r="F149" i="14"/>
  <c r="D149" i="14" s="1"/>
  <c r="E149" i="14"/>
  <c r="F148" i="14"/>
  <c r="E148" i="14"/>
  <c r="F147" i="14"/>
  <c r="D147" i="14" s="1"/>
  <c r="E147" i="14"/>
  <c r="F146" i="14"/>
  <c r="E146" i="14"/>
  <c r="D146" i="14" s="1"/>
  <c r="F145" i="14"/>
  <c r="D145" i="14" s="1"/>
  <c r="E145" i="14"/>
  <c r="F144" i="14"/>
  <c r="E144" i="14"/>
  <c r="F143" i="14"/>
  <c r="E143" i="14"/>
  <c r="D143" i="14"/>
  <c r="F142" i="14"/>
  <c r="E142" i="14"/>
  <c r="D142" i="14" s="1"/>
  <c r="F141" i="14"/>
  <c r="D141" i="14" s="1"/>
  <c r="E141" i="14"/>
  <c r="F140" i="14"/>
  <c r="E140" i="14"/>
  <c r="F139" i="14"/>
  <c r="D139" i="14" s="1"/>
  <c r="E139" i="14"/>
  <c r="F138" i="14"/>
  <c r="E138" i="14"/>
  <c r="D138" i="14" s="1"/>
  <c r="F137" i="14"/>
  <c r="D137" i="14" s="1"/>
  <c r="E137" i="14"/>
  <c r="F136" i="14"/>
  <c r="E136" i="14"/>
  <c r="E135" i="14"/>
  <c r="D135" i="14" s="1"/>
  <c r="E134" i="14"/>
  <c r="D134" i="14" s="1"/>
  <c r="E133" i="14"/>
  <c r="D133" i="14"/>
  <c r="E132" i="14"/>
  <c r="D132" i="14" s="1"/>
  <c r="F131" i="14"/>
  <c r="D131" i="14" s="1"/>
  <c r="F130" i="14"/>
  <c r="D130" i="14" s="1"/>
  <c r="F129" i="14"/>
  <c r="D129" i="14"/>
  <c r="F128" i="14"/>
  <c r="D128" i="14" s="1"/>
  <c r="F127" i="14"/>
  <c r="D127" i="14" s="1"/>
  <c r="D126" i="14" s="1"/>
  <c r="N126" i="14"/>
  <c r="M126" i="14"/>
  <c r="L126" i="14"/>
  <c r="J126" i="14"/>
  <c r="F126" i="14"/>
  <c r="F125" i="14"/>
  <c r="D125" i="14"/>
  <c r="F124" i="14"/>
  <c r="D124" i="14" s="1"/>
  <c r="F123" i="14"/>
  <c r="D123" i="14" s="1"/>
  <c r="R118" i="14"/>
  <c r="Q118" i="14"/>
  <c r="P118" i="14"/>
  <c r="O118" i="14"/>
  <c r="N118" i="14"/>
  <c r="M118" i="14"/>
  <c r="L118" i="14"/>
  <c r="K118" i="14"/>
  <c r="J118" i="14"/>
  <c r="I118" i="14"/>
  <c r="H118" i="14"/>
  <c r="G118" i="14"/>
  <c r="F118" i="14"/>
  <c r="E118" i="14"/>
  <c r="D117" i="14"/>
  <c r="D116" i="14"/>
  <c r="D115" i="14"/>
  <c r="D114" i="14"/>
  <c r="D113" i="14"/>
  <c r="D112" i="14"/>
  <c r="S107" i="14"/>
  <c r="R107" i="14"/>
  <c r="Q107" i="14"/>
  <c r="P107" i="14"/>
  <c r="O107" i="14"/>
  <c r="N107" i="14"/>
  <c r="M107" i="14"/>
  <c r="L107" i="14"/>
  <c r="K107" i="14"/>
  <c r="J107" i="14"/>
  <c r="I107" i="14"/>
  <c r="H107" i="14"/>
  <c r="G107" i="14"/>
  <c r="F107" i="14"/>
  <c r="E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107" i="14" s="1"/>
  <c r="D78" i="14"/>
  <c r="D74" i="14"/>
  <c r="D73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5" i="14"/>
  <c r="E55" i="14"/>
  <c r="D55" i="14" s="1"/>
  <c r="F54" i="14"/>
  <c r="E54" i="14"/>
  <c r="D54" i="14"/>
  <c r="F53" i="14"/>
  <c r="E53" i="14"/>
  <c r="F52" i="14"/>
  <c r="E52" i="14"/>
  <c r="D52" i="14" s="1"/>
  <c r="F51" i="14"/>
  <c r="E51" i="14"/>
  <c r="D51" i="14" s="1"/>
  <c r="F50" i="14"/>
  <c r="D50" i="14" s="1"/>
  <c r="E50" i="14"/>
  <c r="F49" i="14"/>
  <c r="E49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F48" i="14" s="1"/>
  <c r="U48" i="14"/>
  <c r="E48" i="14" s="1"/>
  <c r="F47" i="14"/>
  <c r="E47" i="14"/>
  <c r="D47" i="14" s="1"/>
  <c r="F46" i="14"/>
  <c r="E46" i="14"/>
  <c r="D46" i="14" s="1"/>
  <c r="F45" i="14"/>
  <c r="D45" i="14" s="1"/>
  <c r="E45" i="14"/>
  <c r="F44" i="14"/>
  <c r="E44" i="14"/>
  <c r="F43" i="14"/>
  <c r="E43" i="14"/>
  <c r="D43" i="14" s="1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7" i="14"/>
  <c r="D37" i="14" s="1"/>
  <c r="E37" i="14"/>
  <c r="F36" i="14"/>
  <c r="E36" i="14"/>
  <c r="D36" i="14" s="1"/>
  <c r="F35" i="14"/>
  <c r="D35" i="14" s="1"/>
  <c r="E35" i="14"/>
  <c r="F34" i="14"/>
  <c r="E34" i="14"/>
  <c r="F33" i="14"/>
  <c r="E33" i="14"/>
  <c r="D33" i="14"/>
  <c r="F32" i="14"/>
  <c r="E32" i="14"/>
  <c r="D32" i="14" s="1"/>
  <c r="F31" i="14"/>
  <c r="D31" i="14" s="1"/>
  <c r="E31" i="14"/>
  <c r="F30" i="14"/>
  <c r="E30" i="14"/>
  <c r="F29" i="14"/>
  <c r="D29" i="14" s="1"/>
  <c r="E29" i="14"/>
  <c r="F28" i="14"/>
  <c r="E28" i="14"/>
  <c r="D28" i="14" s="1"/>
  <c r="F27" i="14"/>
  <c r="D27" i="14" s="1"/>
  <c r="E27" i="14"/>
  <c r="F26" i="14"/>
  <c r="E26" i="14"/>
  <c r="F25" i="14"/>
  <c r="E25" i="14"/>
  <c r="D25" i="14"/>
  <c r="F24" i="14"/>
  <c r="E24" i="14"/>
  <c r="D24" i="14" s="1"/>
  <c r="F23" i="14"/>
  <c r="D23" i="14" s="1"/>
  <c r="E23" i="14"/>
  <c r="F22" i="14"/>
  <c r="E22" i="14"/>
  <c r="F20" i="14"/>
  <c r="D20" i="14" s="1"/>
  <c r="E20" i="14"/>
  <c r="F19" i="14"/>
  <c r="E19" i="14"/>
  <c r="D19" i="14" s="1"/>
  <c r="F15" i="14"/>
  <c r="D15" i="14" s="1"/>
  <c r="E15" i="14"/>
  <c r="F14" i="14"/>
  <c r="E14" i="14"/>
  <c r="F13" i="14"/>
  <c r="E13" i="14"/>
  <c r="D13" i="14"/>
  <c r="F12" i="14"/>
  <c r="E12" i="14"/>
  <c r="D12" i="14" s="1"/>
  <c r="A5" i="14"/>
  <c r="A4" i="14"/>
  <c r="A3" i="14"/>
  <c r="A2" i="14"/>
  <c r="D221" i="14" l="1"/>
  <c r="D14" i="14"/>
  <c r="D26" i="14"/>
  <c r="D34" i="14"/>
  <c r="D48" i="14"/>
  <c r="D53" i="14"/>
  <c r="D56" i="14" s="1"/>
  <c r="D118" i="14"/>
  <c r="D136" i="14"/>
  <c r="D144" i="14"/>
  <c r="D156" i="14"/>
  <c r="D174" i="14"/>
  <c r="D182" i="14"/>
  <c r="D190" i="14"/>
  <c r="D198" i="14"/>
  <c r="D206" i="14"/>
  <c r="D214" i="14"/>
  <c r="D22" i="14"/>
  <c r="D30" i="14"/>
  <c r="D44" i="14"/>
  <c r="D49" i="14"/>
  <c r="F56" i="14"/>
  <c r="D140" i="14"/>
  <c r="D148" i="14"/>
  <c r="D170" i="14"/>
  <c r="D178" i="14"/>
  <c r="D186" i="14"/>
  <c r="D194" i="14"/>
  <c r="D202" i="14"/>
  <c r="D210" i="14"/>
  <c r="D218" i="14"/>
  <c r="F220" i="14"/>
  <c r="D220" i="14" s="1"/>
  <c r="E222" i="14"/>
  <c r="F38" i="14"/>
  <c r="F222" i="14"/>
  <c r="D38" i="14"/>
  <c r="E38" i="14"/>
  <c r="E56" i="14"/>
  <c r="B293" i="10"/>
  <c r="E238" i="10"/>
  <c r="D238" i="10"/>
  <c r="D232" i="10"/>
  <c r="D231" i="10"/>
  <c r="D229" i="10"/>
  <c r="D228" i="10"/>
  <c r="D227" i="10"/>
  <c r="Y222" i="10"/>
  <c r="X222" i="10"/>
  <c r="W222" i="10"/>
  <c r="V222" i="10"/>
  <c r="U222" i="10"/>
  <c r="T222" i="10"/>
  <c r="S222" i="10"/>
  <c r="R222" i="10"/>
  <c r="Q222" i="10"/>
  <c r="P222" i="10"/>
  <c r="O222" i="10"/>
  <c r="N222" i="10"/>
  <c r="M222" i="10"/>
  <c r="L222" i="10"/>
  <c r="K222" i="10"/>
  <c r="J222" i="10"/>
  <c r="I222" i="10"/>
  <c r="H222" i="10"/>
  <c r="F222" i="10" s="1"/>
  <c r="G222" i="10"/>
  <c r="Y221" i="10"/>
  <c r="X221" i="10"/>
  <c r="W221" i="10"/>
  <c r="V221" i="10"/>
  <c r="U221" i="10"/>
  <c r="T221" i="10"/>
  <c r="S221" i="10"/>
  <c r="R221" i="10"/>
  <c r="Q221" i="10"/>
  <c r="P221" i="10"/>
  <c r="O221" i="10"/>
  <c r="N221" i="10"/>
  <c r="M221" i="10"/>
  <c r="L221" i="10"/>
  <c r="K221" i="10"/>
  <c r="J221" i="10"/>
  <c r="I221" i="10"/>
  <c r="H221" i="10"/>
  <c r="F221" i="10" s="1"/>
  <c r="G221" i="10"/>
  <c r="Z220" i="10"/>
  <c r="Y220" i="10"/>
  <c r="X220" i="10"/>
  <c r="W220" i="10"/>
  <c r="V220" i="10"/>
  <c r="U220" i="10"/>
  <c r="T220" i="10"/>
  <c r="S220" i="10"/>
  <c r="R220" i="10"/>
  <c r="Q220" i="10"/>
  <c r="P220" i="10"/>
  <c r="O220" i="10"/>
  <c r="N220" i="10"/>
  <c r="M220" i="10"/>
  <c r="L220" i="10"/>
  <c r="K220" i="10"/>
  <c r="J220" i="10"/>
  <c r="I220" i="10"/>
  <c r="H220" i="10"/>
  <c r="F220" i="10" s="1"/>
  <c r="G220" i="10"/>
  <c r="E220" i="10" s="1"/>
  <c r="Y219" i="10"/>
  <c r="X219" i="10"/>
  <c r="W219" i="10"/>
  <c r="V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H219" i="10"/>
  <c r="G219" i="10"/>
  <c r="F218" i="10"/>
  <c r="E218" i="10"/>
  <c r="D218" i="10" s="1"/>
  <c r="F217" i="10"/>
  <c r="E217" i="10"/>
  <c r="D217" i="10" s="1"/>
  <c r="F216" i="10"/>
  <c r="E216" i="10"/>
  <c r="D216" i="10" s="1"/>
  <c r="F215" i="10"/>
  <c r="E215" i="10"/>
  <c r="F214" i="10"/>
  <c r="E214" i="10"/>
  <c r="F213" i="10"/>
  <c r="E213" i="10"/>
  <c r="D213" i="10"/>
  <c r="F212" i="10"/>
  <c r="E212" i="10"/>
  <c r="D212" i="10"/>
  <c r="F211" i="10"/>
  <c r="D211" i="10" s="1"/>
  <c r="E211" i="10"/>
  <c r="F210" i="10"/>
  <c r="E210" i="10"/>
  <c r="D210" i="10" s="1"/>
  <c r="F209" i="10"/>
  <c r="E209" i="10"/>
  <c r="D209" i="10" s="1"/>
  <c r="F208" i="10"/>
  <c r="E208" i="10"/>
  <c r="D208" i="10" s="1"/>
  <c r="F207" i="10"/>
  <c r="E207" i="10"/>
  <c r="F206" i="10"/>
  <c r="E206" i="10"/>
  <c r="F205" i="10"/>
  <c r="E205" i="10"/>
  <c r="D205" i="10"/>
  <c r="F204" i="10"/>
  <c r="E204" i="10"/>
  <c r="D204" i="10"/>
  <c r="F203" i="10"/>
  <c r="D203" i="10" s="1"/>
  <c r="E203" i="10"/>
  <c r="F202" i="10"/>
  <c r="E202" i="10"/>
  <c r="D202" i="10" s="1"/>
  <c r="F201" i="10"/>
  <c r="E201" i="10"/>
  <c r="D201" i="10" s="1"/>
  <c r="F200" i="10"/>
  <c r="E200" i="10"/>
  <c r="D200" i="10" s="1"/>
  <c r="F199" i="10"/>
  <c r="E199" i="10"/>
  <c r="F198" i="10"/>
  <c r="E198" i="10"/>
  <c r="F197" i="10"/>
  <c r="E197" i="10"/>
  <c r="D197" i="10"/>
  <c r="F196" i="10"/>
  <c r="E196" i="10"/>
  <c r="D196" i="10"/>
  <c r="F195" i="10"/>
  <c r="D195" i="10" s="1"/>
  <c r="E195" i="10"/>
  <c r="F194" i="10"/>
  <c r="E194" i="10"/>
  <c r="D194" i="10" s="1"/>
  <c r="F193" i="10"/>
  <c r="E193" i="10"/>
  <c r="D193" i="10" s="1"/>
  <c r="F192" i="10"/>
  <c r="E192" i="10"/>
  <c r="D192" i="10" s="1"/>
  <c r="F191" i="10"/>
  <c r="E191" i="10"/>
  <c r="F190" i="10"/>
  <c r="E190" i="10"/>
  <c r="F189" i="10"/>
  <c r="E189" i="10"/>
  <c r="D189" i="10"/>
  <c r="F188" i="10"/>
  <c r="E188" i="10"/>
  <c r="D188" i="10"/>
  <c r="F187" i="10"/>
  <c r="D187" i="10" s="1"/>
  <c r="E187" i="10"/>
  <c r="F186" i="10"/>
  <c r="E186" i="10"/>
  <c r="D186" i="10" s="1"/>
  <c r="F185" i="10"/>
  <c r="E185" i="10"/>
  <c r="D185" i="10" s="1"/>
  <c r="F184" i="10"/>
  <c r="E184" i="10"/>
  <c r="D184" i="10" s="1"/>
  <c r="F183" i="10"/>
  <c r="E183" i="10"/>
  <c r="F182" i="10"/>
  <c r="E182" i="10"/>
  <c r="F181" i="10"/>
  <c r="E181" i="10"/>
  <c r="D181" i="10"/>
  <c r="F180" i="10"/>
  <c r="E180" i="10"/>
  <c r="D180" i="10"/>
  <c r="F179" i="10"/>
  <c r="D179" i="10" s="1"/>
  <c r="E179" i="10"/>
  <c r="F178" i="10"/>
  <c r="E178" i="10"/>
  <c r="D178" i="10" s="1"/>
  <c r="F177" i="10"/>
  <c r="D177" i="10" s="1"/>
  <c r="E177" i="10"/>
  <c r="F176" i="10"/>
  <c r="E176" i="10"/>
  <c r="D176" i="10" s="1"/>
  <c r="F175" i="10"/>
  <c r="E175" i="10"/>
  <c r="F174" i="10"/>
  <c r="E174" i="10"/>
  <c r="F173" i="10"/>
  <c r="E173" i="10"/>
  <c r="D173" i="10"/>
  <c r="F172" i="10"/>
  <c r="E172" i="10"/>
  <c r="D172" i="10"/>
  <c r="F171" i="10"/>
  <c r="D171" i="10" s="1"/>
  <c r="E171" i="10"/>
  <c r="F170" i="10"/>
  <c r="E170" i="10"/>
  <c r="D170" i="10" s="1"/>
  <c r="F169" i="10"/>
  <c r="D169" i="10" s="1"/>
  <c r="E169" i="10"/>
  <c r="D164" i="10"/>
  <c r="D163" i="10"/>
  <c r="D162" i="10"/>
  <c r="F157" i="10"/>
  <c r="E157" i="10"/>
  <c r="F156" i="10"/>
  <c r="E156" i="10"/>
  <c r="F155" i="10"/>
  <c r="E155" i="10"/>
  <c r="D155" i="10"/>
  <c r="F154" i="10"/>
  <c r="E154" i="10"/>
  <c r="D154" i="10"/>
  <c r="F149" i="10"/>
  <c r="D149" i="10" s="1"/>
  <c r="E149" i="10"/>
  <c r="F148" i="10"/>
  <c r="E148" i="10"/>
  <c r="D148" i="10" s="1"/>
  <c r="F147" i="10"/>
  <c r="D147" i="10" s="1"/>
  <c r="E147" i="10"/>
  <c r="F146" i="10"/>
  <c r="E146" i="10"/>
  <c r="D146" i="10" s="1"/>
  <c r="F145" i="10"/>
  <c r="E145" i="10"/>
  <c r="F144" i="10"/>
  <c r="E144" i="10"/>
  <c r="F143" i="10"/>
  <c r="E143" i="10"/>
  <c r="D143" i="10"/>
  <c r="F142" i="10"/>
  <c r="E142" i="10"/>
  <c r="D142" i="10"/>
  <c r="F141" i="10"/>
  <c r="D141" i="10" s="1"/>
  <c r="E141" i="10"/>
  <c r="F140" i="10"/>
  <c r="E140" i="10"/>
  <c r="D140" i="10" s="1"/>
  <c r="F139" i="10"/>
  <c r="D139" i="10" s="1"/>
  <c r="E139" i="10"/>
  <c r="F138" i="10"/>
  <c r="E138" i="10"/>
  <c r="D138" i="10" s="1"/>
  <c r="F137" i="10"/>
  <c r="E137" i="10"/>
  <c r="F136" i="10"/>
  <c r="E136" i="10"/>
  <c r="E135" i="10"/>
  <c r="D135" i="10"/>
  <c r="E134" i="10"/>
  <c r="D134" i="10" s="1"/>
  <c r="E133" i="10"/>
  <c r="D133" i="10"/>
  <c r="E132" i="10"/>
  <c r="D132" i="10" s="1"/>
  <c r="F131" i="10"/>
  <c r="D131" i="10" s="1"/>
  <c r="F130" i="10"/>
  <c r="D130" i="10" s="1"/>
  <c r="F129" i="10"/>
  <c r="D129" i="10"/>
  <c r="F128" i="10"/>
  <c r="D128" i="10" s="1"/>
  <c r="F127" i="10"/>
  <c r="D127" i="10"/>
  <c r="N126" i="10"/>
  <c r="M126" i="10"/>
  <c r="L126" i="10"/>
  <c r="J126" i="10"/>
  <c r="F126" i="10"/>
  <c r="F125" i="10"/>
  <c r="D125" i="10"/>
  <c r="F124" i="10"/>
  <c r="D124" i="10" s="1"/>
  <c r="F123" i="10"/>
  <c r="D123" i="10" s="1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7" i="10"/>
  <c r="D116" i="10"/>
  <c r="D115" i="10"/>
  <c r="D114" i="10"/>
  <c r="D113" i="10"/>
  <c r="D112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107" i="10" s="1"/>
  <c r="D78" i="10"/>
  <c r="D74" i="10"/>
  <c r="D73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5" i="10"/>
  <c r="E55" i="10"/>
  <c r="D55" i="10" s="1"/>
  <c r="F54" i="10"/>
  <c r="E54" i="10"/>
  <c r="D54" i="10"/>
  <c r="F53" i="10"/>
  <c r="E53" i="10"/>
  <c r="F52" i="10"/>
  <c r="E52" i="10"/>
  <c r="D52" i="10" s="1"/>
  <c r="F51" i="10"/>
  <c r="E51" i="10"/>
  <c r="D51" i="10"/>
  <c r="F50" i="10"/>
  <c r="E50" i="10"/>
  <c r="D50" i="10" s="1"/>
  <c r="F49" i="10"/>
  <c r="E49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F48" i="10" s="1"/>
  <c r="U48" i="10"/>
  <c r="F47" i="10"/>
  <c r="E47" i="10"/>
  <c r="D47" i="10" s="1"/>
  <c r="F46" i="10"/>
  <c r="E46" i="10"/>
  <c r="D46" i="10"/>
  <c r="F45" i="10"/>
  <c r="E45" i="10"/>
  <c r="D45" i="10" s="1"/>
  <c r="F44" i="10"/>
  <c r="E44" i="10"/>
  <c r="F43" i="10"/>
  <c r="E43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7" i="10"/>
  <c r="E37" i="10"/>
  <c r="D37" i="10" s="1"/>
  <c r="F36" i="10"/>
  <c r="E36" i="10"/>
  <c r="D36" i="10" s="1"/>
  <c r="F35" i="10"/>
  <c r="E35" i="10"/>
  <c r="F34" i="10"/>
  <c r="E34" i="10"/>
  <c r="F33" i="10"/>
  <c r="E33" i="10"/>
  <c r="D33" i="10"/>
  <c r="F32" i="10"/>
  <c r="E32" i="10"/>
  <c r="D32" i="10"/>
  <c r="F31" i="10"/>
  <c r="D31" i="10" s="1"/>
  <c r="E31" i="10"/>
  <c r="F30" i="10"/>
  <c r="E30" i="10"/>
  <c r="D30" i="10" s="1"/>
  <c r="F29" i="10"/>
  <c r="D29" i="10" s="1"/>
  <c r="E29" i="10"/>
  <c r="F28" i="10"/>
  <c r="E28" i="10"/>
  <c r="D28" i="10" s="1"/>
  <c r="F27" i="10"/>
  <c r="E27" i="10"/>
  <c r="F26" i="10"/>
  <c r="E26" i="10"/>
  <c r="F25" i="10"/>
  <c r="E25" i="10"/>
  <c r="D25" i="10"/>
  <c r="F24" i="10"/>
  <c r="E24" i="10"/>
  <c r="D24" i="10"/>
  <c r="F23" i="10"/>
  <c r="D23" i="10" s="1"/>
  <c r="E23" i="10"/>
  <c r="F22" i="10"/>
  <c r="E22" i="10"/>
  <c r="D22" i="10" s="1"/>
  <c r="F20" i="10"/>
  <c r="D20" i="10" s="1"/>
  <c r="E20" i="10"/>
  <c r="F19" i="10"/>
  <c r="E19" i="10"/>
  <c r="D19" i="10" s="1"/>
  <c r="F15" i="10"/>
  <c r="E15" i="10"/>
  <c r="F14" i="10"/>
  <c r="E14" i="10"/>
  <c r="F13" i="10"/>
  <c r="E13" i="10"/>
  <c r="D13" i="10"/>
  <c r="F12" i="10"/>
  <c r="E12" i="10"/>
  <c r="D12" i="10"/>
  <c r="A5" i="10"/>
  <c r="A4" i="10"/>
  <c r="A3" i="10"/>
  <c r="A2" i="10"/>
  <c r="A293" i="14" l="1"/>
  <c r="F56" i="10"/>
  <c r="D49" i="10"/>
  <c r="D15" i="10"/>
  <c r="F38" i="10"/>
  <c r="D27" i="10"/>
  <c r="D35" i="10"/>
  <c r="D43" i="10"/>
  <c r="D137" i="10"/>
  <c r="D145" i="10"/>
  <c r="D157" i="10"/>
  <c r="D175" i="10"/>
  <c r="D183" i="10"/>
  <c r="D191" i="10"/>
  <c r="D199" i="10"/>
  <c r="D207" i="10"/>
  <c r="D215" i="10"/>
  <c r="F219" i="10"/>
  <c r="D219" i="10" s="1"/>
  <c r="E221" i="10"/>
  <c r="D221" i="10" s="1"/>
  <c r="D220" i="10"/>
  <c r="D44" i="10"/>
  <c r="D14" i="10"/>
  <c r="D26" i="10"/>
  <c r="D38" i="10" s="1"/>
  <c r="D34" i="10"/>
  <c r="E48" i="10"/>
  <c r="D48" i="10" s="1"/>
  <c r="D53" i="10"/>
  <c r="D56" i="10" s="1"/>
  <c r="D118" i="10"/>
  <c r="D136" i="10"/>
  <c r="D144" i="10"/>
  <c r="D156" i="10"/>
  <c r="D174" i="10"/>
  <c r="D182" i="10"/>
  <c r="D190" i="10"/>
  <c r="D198" i="10"/>
  <c r="D206" i="10"/>
  <c r="D214" i="10"/>
  <c r="E219" i="10"/>
  <c r="E222" i="10"/>
  <c r="D222" i="10" s="1"/>
  <c r="D222" i="14"/>
  <c r="D126" i="10"/>
  <c r="E38" i="10"/>
  <c r="E56" i="10"/>
  <c r="B293" i="8"/>
  <c r="E238" i="8"/>
  <c r="D238" i="8"/>
  <c r="D232" i="8"/>
  <c r="D231" i="8"/>
  <c r="D229" i="8"/>
  <c r="D228" i="8"/>
  <c r="D227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F222" i="8" s="1"/>
  <c r="G222" i="8"/>
  <c r="E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Z220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E219" i="8" s="1"/>
  <c r="H219" i="8"/>
  <c r="G219" i="8"/>
  <c r="F218" i="8"/>
  <c r="E218" i="8"/>
  <c r="F217" i="8"/>
  <c r="E217" i="8"/>
  <c r="F216" i="8"/>
  <c r="E216" i="8"/>
  <c r="F215" i="8"/>
  <c r="E215" i="8"/>
  <c r="D215" i="8"/>
  <c r="F214" i="8"/>
  <c r="E214" i="8"/>
  <c r="F213" i="8"/>
  <c r="E213" i="8"/>
  <c r="F212" i="8"/>
  <c r="E212" i="8"/>
  <c r="D212" i="8" s="1"/>
  <c r="F211" i="8"/>
  <c r="E211" i="8"/>
  <c r="D211" i="8" s="1"/>
  <c r="F210" i="8"/>
  <c r="E210" i="8"/>
  <c r="D210" i="8" s="1"/>
  <c r="F209" i="8"/>
  <c r="D209" i="8" s="1"/>
  <c r="E209" i="8"/>
  <c r="F208" i="8"/>
  <c r="E208" i="8"/>
  <c r="D208" i="8" s="1"/>
  <c r="F207" i="8"/>
  <c r="D207" i="8" s="1"/>
  <c r="E207" i="8"/>
  <c r="F206" i="8"/>
  <c r="E206" i="8"/>
  <c r="D206" i="8" s="1"/>
  <c r="F205" i="8"/>
  <c r="D205" i="8" s="1"/>
  <c r="E205" i="8"/>
  <c r="F204" i="8"/>
  <c r="E204" i="8"/>
  <c r="D204" i="8" s="1"/>
  <c r="F203" i="8"/>
  <c r="E203" i="8"/>
  <c r="D203" i="8"/>
  <c r="F202" i="8"/>
  <c r="E202" i="8"/>
  <c r="F201" i="8"/>
  <c r="E201" i="8"/>
  <c r="F200" i="8"/>
  <c r="E200" i="8"/>
  <c r="F199" i="8"/>
  <c r="E199" i="8"/>
  <c r="D199" i="8"/>
  <c r="F198" i="8"/>
  <c r="E198" i="8"/>
  <c r="F197" i="8"/>
  <c r="E197" i="8"/>
  <c r="F196" i="8"/>
  <c r="E196" i="8"/>
  <c r="D196" i="8" s="1"/>
  <c r="F195" i="8"/>
  <c r="E195" i="8"/>
  <c r="D195" i="8" s="1"/>
  <c r="F194" i="8"/>
  <c r="E194" i="8"/>
  <c r="D194" i="8" s="1"/>
  <c r="F193" i="8"/>
  <c r="D193" i="8" s="1"/>
  <c r="E193" i="8"/>
  <c r="F192" i="8"/>
  <c r="E192" i="8"/>
  <c r="D192" i="8" s="1"/>
  <c r="F191" i="8"/>
  <c r="D191" i="8" s="1"/>
  <c r="E191" i="8"/>
  <c r="F190" i="8"/>
  <c r="E190" i="8"/>
  <c r="D190" i="8" s="1"/>
  <c r="F189" i="8"/>
  <c r="D189" i="8" s="1"/>
  <c r="E189" i="8"/>
  <c r="F188" i="8"/>
  <c r="E188" i="8"/>
  <c r="D188" i="8" s="1"/>
  <c r="F187" i="8"/>
  <c r="E187" i="8"/>
  <c r="D187" i="8"/>
  <c r="F186" i="8"/>
  <c r="E186" i="8"/>
  <c r="F185" i="8"/>
  <c r="E185" i="8"/>
  <c r="F184" i="8"/>
  <c r="E184" i="8"/>
  <c r="F183" i="8"/>
  <c r="E183" i="8"/>
  <c r="D183" i="8"/>
  <c r="F182" i="8"/>
  <c r="E182" i="8"/>
  <c r="D182" i="8" s="1"/>
  <c r="F181" i="8"/>
  <c r="E181" i="8"/>
  <c r="F180" i="8"/>
  <c r="E180" i="8"/>
  <c r="D180" i="8" s="1"/>
  <c r="F179" i="8"/>
  <c r="E179" i="8"/>
  <c r="D179" i="8" s="1"/>
  <c r="F178" i="8"/>
  <c r="E178" i="8"/>
  <c r="D178" i="8" s="1"/>
  <c r="F177" i="8"/>
  <c r="D177" i="8" s="1"/>
  <c r="E177" i="8"/>
  <c r="F176" i="8"/>
  <c r="E176" i="8"/>
  <c r="D176" i="8" s="1"/>
  <c r="F175" i="8"/>
  <c r="D175" i="8" s="1"/>
  <c r="E175" i="8"/>
  <c r="F174" i="8"/>
  <c r="E174" i="8"/>
  <c r="D174" i="8" s="1"/>
  <c r="F173" i="8"/>
  <c r="E173" i="8"/>
  <c r="F172" i="8"/>
  <c r="E172" i="8"/>
  <c r="D172" i="8" s="1"/>
  <c r="F171" i="8"/>
  <c r="E171" i="8"/>
  <c r="D171" i="8"/>
  <c r="F170" i="8"/>
  <c r="E170" i="8"/>
  <c r="F169" i="8"/>
  <c r="E169" i="8"/>
  <c r="D164" i="8"/>
  <c r="D163" i="8"/>
  <c r="D162" i="8"/>
  <c r="F157" i="8"/>
  <c r="E157" i="8"/>
  <c r="D157" i="8" s="1"/>
  <c r="F156" i="8"/>
  <c r="E156" i="8"/>
  <c r="D156" i="8" s="1"/>
  <c r="F155" i="8"/>
  <c r="D155" i="8" s="1"/>
  <c r="E155" i="8"/>
  <c r="F154" i="8"/>
  <c r="E154" i="8"/>
  <c r="D154" i="8" s="1"/>
  <c r="F149" i="8"/>
  <c r="D149" i="8" s="1"/>
  <c r="E149" i="8"/>
  <c r="F148" i="8"/>
  <c r="E148" i="8"/>
  <c r="D148" i="8" s="1"/>
  <c r="F147" i="8"/>
  <c r="E147" i="8"/>
  <c r="F146" i="8"/>
  <c r="E146" i="8"/>
  <c r="D146" i="8" s="1"/>
  <c r="F145" i="8"/>
  <c r="E145" i="8"/>
  <c r="D145" i="8"/>
  <c r="F144" i="8"/>
  <c r="E144" i="8"/>
  <c r="F143" i="8"/>
  <c r="E143" i="8"/>
  <c r="F142" i="8"/>
  <c r="E142" i="8"/>
  <c r="F141" i="8"/>
  <c r="E141" i="8"/>
  <c r="D141" i="8"/>
  <c r="F140" i="8"/>
  <c r="E140" i="8"/>
  <c r="D140" i="8" s="1"/>
  <c r="F139" i="8"/>
  <c r="E139" i="8"/>
  <c r="F138" i="8"/>
  <c r="E138" i="8"/>
  <c r="D138" i="8" s="1"/>
  <c r="F137" i="8"/>
  <c r="E137" i="8"/>
  <c r="D137" i="8" s="1"/>
  <c r="F136" i="8"/>
  <c r="E136" i="8"/>
  <c r="D136" i="8" s="1"/>
  <c r="E135" i="8"/>
  <c r="D135" i="8" s="1"/>
  <c r="E134" i="8"/>
  <c r="D134" i="8" s="1"/>
  <c r="E133" i="8"/>
  <c r="D133" i="8" s="1"/>
  <c r="E132" i="8"/>
  <c r="D132" i="8" s="1"/>
  <c r="F131" i="8"/>
  <c r="D131" i="8" s="1"/>
  <c r="F130" i="8"/>
  <c r="D130" i="8" s="1"/>
  <c r="F129" i="8"/>
  <c r="D129" i="8" s="1"/>
  <c r="F128" i="8"/>
  <c r="D128" i="8" s="1"/>
  <c r="F127" i="8"/>
  <c r="D127" i="8" s="1"/>
  <c r="N126" i="8"/>
  <c r="M126" i="8"/>
  <c r="L126" i="8"/>
  <c r="J126" i="8"/>
  <c r="F125" i="8"/>
  <c r="D125" i="8" s="1"/>
  <c r="F124" i="8"/>
  <c r="D124" i="8" s="1"/>
  <c r="F123" i="8"/>
  <c r="D123" i="8" s="1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7" i="8"/>
  <c r="D116" i="8"/>
  <c r="D115" i="8"/>
  <c r="D114" i="8"/>
  <c r="D113" i="8"/>
  <c r="D112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4" i="8"/>
  <c r="D73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5" i="8"/>
  <c r="D55" i="8" s="1"/>
  <c r="E55" i="8"/>
  <c r="F54" i="8"/>
  <c r="E54" i="8"/>
  <c r="D54" i="8" s="1"/>
  <c r="F53" i="8"/>
  <c r="E53" i="8"/>
  <c r="D53" i="8"/>
  <c r="F52" i="8"/>
  <c r="E52" i="8"/>
  <c r="F51" i="8"/>
  <c r="E51" i="8"/>
  <c r="F50" i="8"/>
  <c r="F56" i="8" s="1"/>
  <c r="E50" i="8"/>
  <c r="F49" i="8"/>
  <c r="E49" i="8"/>
  <c r="D49" i="8"/>
  <c r="AG48" i="8"/>
  <c r="AF48" i="8"/>
  <c r="AE48" i="8"/>
  <c r="AD48" i="8"/>
  <c r="AC48" i="8"/>
  <c r="AB48" i="8"/>
  <c r="AA48" i="8"/>
  <c r="Z48" i="8"/>
  <c r="Y48" i="8"/>
  <c r="X48" i="8"/>
  <c r="W48" i="8"/>
  <c r="V48" i="8"/>
  <c r="F48" i="8" s="1"/>
  <c r="U48" i="8"/>
  <c r="E48" i="8" s="1"/>
  <c r="F47" i="8"/>
  <c r="E47" i="8"/>
  <c r="D47" i="8" s="1"/>
  <c r="F46" i="8"/>
  <c r="D46" i="8" s="1"/>
  <c r="E46" i="8"/>
  <c r="F45" i="8"/>
  <c r="E45" i="8"/>
  <c r="D45" i="8" s="1"/>
  <c r="F44" i="8"/>
  <c r="E44" i="8"/>
  <c r="D44" i="8"/>
  <c r="F43" i="8"/>
  <c r="E43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7" i="8"/>
  <c r="E37" i="8"/>
  <c r="F36" i="8"/>
  <c r="E36" i="8"/>
  <c r="D36" i="8" s="1"/>
  <c r="F35" i="8"/>
  <c r="E35" i="8"/>
  <c r="D35" i="8" s="1"/>
  <c r="F34" i="8"/>
  <c r="E34" i="8"/>
  <c r="D34" i="8" s="1"/>
  <c r="F33" i="8"/>
  <c r="D33" i="8" s="1"/>
  <c r="E33" i="8"/>
  <c r="F32" i="8"/>
  <c r="E32" i="8"/>
  <c r="D32" i="8" s="1"/>
  <c r="F31" i="8"/>
  <c r="E31" i="8"/>
  <c r="D31" i="8" s="1"/>
  <c r="F30" i="8"/>
  <c r="E30" i="8"/>
  <c r="D30" i="8" s="1"/>
  <c r="F29" i="8"/>
  <c r="D29" i="8" s="1"/>
  <c r="E29" i="8"/>
  <c r="F28" i="8"/>
  <c r="E28" i="8"/>
  <c r="D28" i="8" s="1"/>
  <c r="F27" i="8"/>
  <c r="E27" i="8"/>
  <c r="D27" i="8"/>
  <c r="F26" i="8"/>
  <c r="E26" i="8"/>
  <c r="F25" i="8"/>
  <c r="E25" i="8"/>
  <c r="F24" i="8"/>
  <c r="E24" i="8"/>
  <c r="F23" i="8"/>
  <c r="E23" i="8"/>
  <c r="D23" i="8"/>
  <c r="F22" i="8"/>
  <c r="E22" i="8"/>
  <c r="F20" i="8"/>
  <c r="E20" i="8"/>
  <c r="F19" i="8"/>
  <c r="E19" i="8"/>
  <c r="F15" i="8"/>
  <c r="E15" i="8"/>
  <c r="D15" i="8" s="1"/>
  <c r="F14" i="8"/>
  <c r="E14" i="8"/>
  <c r="D14" i="8" s="1"/>
  <c r="F13" i="8"/>
  <c r="D13" i="8" s="1"/>
  <c r="E13" i="8"/>
  <c r="F12" i="8"/>
  <c r="E12" i="8"/>
  <c r="D12" i="8" s="1"/>
  <c r="A5" i="8"/>
  <c r="A4" i="8"/>
  <c r="A3" i="8"/>
  <c r="A2" i="8"/>
  <c r="D48" i="8" l="1"/>
  <c r="D139" i="8"/>
  <c r="D181" i="8"/>
  <c r="D197" i="8"/>
  <c r="D213" i="8"/>
  <c r="D222" i="8"/>
  <c r="F38" i="8"/>
  <c r="D24" i="8"/>
  <c r="D26" i="8"/>
  <c r="D43" i="8"/>
  <c r="D50" i="8"/>
  <c r="D52" i="8"/>
  <c r="D56" i="8" s="1"/>
  <c r="D118" i="8"/>
  <c r="D142" i="8"/>
  <c r="D144" i="8"/>
  <c r="D147" i="8"/>
  <c r="D170" i="8"/>
  <c r="D173" i="8"/>
  <c r="D184" i="8"/>
  <c r="D186" i="8"/>
  <c r="D200" i="8"/>
  <c r="D202" i="8"/>
  <c r="D216" i="8"/>
  <c r="D218" i="8"/>
  <c r="F219" i="8"/>
  <c r="D219" i="8" s="1"/>
  <c r="F221" i="8"/>
  <c r="A293" i="10"/>
  <c r="D20" i="8"/>
  <c r="D37" i="8"/>
  <c r="D19" i="8"/>
  <c r="D22" i="8"/>
  <c r="D25" i="8"/>
  <c r="D51" i="8"/>
  <c r="D107" i="8"/>
  <c r="D143" i="8"/>
  <c r="D169" i="8"/>
  <c r="D185" i="8"/>
  <c r="D198" i="8"/>
  <c r="D201" i="8"/>
  <c r="D214" i="8"/>
  <c r="D217" i="8"/>
  <c r="E220" i="8"/>
  <c r="D220" i="8" s="1"/>
  <c r="E221" i="8"/>
  <c r="D221" i="8" s="1"/>
  <c r="D126" i="8"/>
  <c r="E38" i="8"/>
  <c r="E56" i="8"/>
  <c r="F126" i="8"/>
  <c r="B293" i="9"/>
  <c r="E238" i="9"/>
  <c r="D238" i="9"/>
  <c r="D232" i="9"/>
  <c r="D231" i="9"/>
  <c r="D229" i="9"/>
  <c r="D228" i="9"/>
  <c r="D227" i="9"/>
  <c r="Y222" i="9"/>
  <c r="X222" i="9"/>
  <c r="W222" i="9"/>
  <c r="V222" i="9"/>
  <c r="U222" i="9"/>
  <c r="T222" i="9"/>
  <c r="S222" i="9"/>
  <c r="R222" i="9"/>
  <c r="Q222" i="9"/>
  <c r="P222" i="9"/>
  <c r="O222" i="9"/>
  <c r="N222" i="9"/>
  <c r="M222" i="9"/>
  <c r="L222" i="9"/>
  <c r="K222" i="9"/>
  <c r="J222" i="9"/>
  <c r="I222" i="9"/>
  <c r="H222" i="9"/>
  <c r="F222" i="9" s="1"/>
  <c r="G222" i="9"/>
  <c r="E222" i="9" s="1"/>
  <c r="Y221" i="9"/>
  <c r="X221" i="9"/>
  <c r="W221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F221" i="9" s="1"/>
  <c r="I221" i="9"/>
  <c r="H221" i="9"/>
  <c r="G221" i="9"/>
  <c r="E221" i="9" s="1"/>
  <c r="D221" i="9" s="1"/>
  <c r="Z220" i="9"/>
  <c r="Y220" i="9"/>
  <c r="X220" i="9"/>
  <c r="W220" i="9"/>
  <c r="V220" i="9"/>
  <c r="U220" i="9"/>
  <c r="T220" i="9"/>
  <c r="S220" i="9"/>
  <c r="R220" i="9"/>
  <c r="Q220" i="9"/>
  <c r="P220" i="9"/>
  <c r="O220" i="9"/>
  <c r="N220" i="9"/>
  <c r="M220" i="9"/>
  <c r="L220" i="9"/>
  <c r="K220" i="9"/>
  <c r="J220" i="9"/>
  <c r="I220" i="9"/>
  <c r="E220" i="9" s="1"/>
  <c r="H220" i="9"/>
  <c r="F220" i="9" s="1"/>
  <c r="G220" i="9"/>
  <c r="Y219" i="9"/>
  <c r="X219" i="9"/>
  <c r="W219" i="9"/>
  <c r="V219" i="9"/>
  <c r="U219" i="9"/>
  <c r="T219" i="9"/>
  <c r="S219" i="9"/>
  <c r="R219" i="9"/>
  <c r="Q219" i="9"/>
  <c r="P219" i="9"/>
  <c r="O219" i="9"/>
  <c r="N219" i="9"/>
  <c r="M219" i="9"/>
  <c r="L219" i="9"/>
  <c r="K219" i="9"/>
  <c r="J219" i="9"/>
  <c r="I219" i="9"/>
  <c r="H219" i="9"/>
  <c r="F219" i="9" s="1"/>
  <c r="G219" i="9"/>
  <c r="F218" i="9"/>
  <c r="E218" i="9"/>
  <c r="D218" i="9" s="1"/>
  <c r="F217" i="9"/>
  <c r="E217" i="9"/>
  <c r="D217" i="9"/>
  <c r="F216" i="9"/>
  <c r="D216" i="9" s="1"/>
  <c r="E216" i="9"/>
  <c r="F215" i="9"/>
  <c r="E215" i="9"/>
  <c r="F214" i="9"/>
  <c r="E214" i="9"/>
  <c r="D214" i="9" s="1"/>
  <c r="F213" i="9"/>
  <c r="E213" i="9"/>
  <c r="D213" i="9" s="1"/>
  <c r="F212" i="9"/>
  <c r="E212" i="9"/>
  <c r="D212" i="9"/>
  <c r="F211" i="9"/>
  <c r="E211" i="9"/>
  <c r="F210" i="9"/>
  <c r="E210" i="9"/>
  <c r="D210" i="9" s="1"/>
  <c r="F209" i="9"/>
  <c r="E209" i="9"/>
  <c r="D209" i="9"/>
  <c r="F208" i="9"/>
  <c r="D208" i="9" s="1"/>
  <c r="E208" i="9"/>
  <c r="F207" i="9"/>
  <c r="E207" i="9"/>
  <c r="F206" i="9"/>
  <c r="E206" i="9"/>
  <c r="D206" i="9" s="1"/>
  <c r="F205" i="9"/>
  <c r="E205" i="9"/>
  <c r="D205" i="9" s="1"/>
  <c r="F204" i="9"/>
  <c r="E204" i="9"/>
  <c r="D204" i="9"/>
  <c r="F203" i="9"/>
  <c r="E203" i="9"/>
  <c r="F202" i="9"/>
  <c r="E202" i="9"/>
  <c r="D202" i="9" s="1"/>
  <c r="F201" i="9"/>
  <c r="E201" i="9"/>
  <c r="D201" i="9"/>
  <c r="F200" i="9"/>
  <c r="D200" i="9" s="1"/>
  <c r="E200" i="9"/>
  <c r="F199" i="9"/>
  <c r="E199" i="9"/>
  <c r="F198" i="9"/>
  <c r="E198" i="9"/>
  <c r="D198" i="9" s="1"/>
  <c r="F197" i="9"/>
  <c r="E197" i="9"/>
  <c r="D197" i="9" s="1"/>
  <c r="F196" i="9"/>
  <c r="E196" i="9"/>
  <c r="D196" i="9"/>
  <c r="F195" i="9"/>
  <c r="E195" i="9"/>
  <c r="F194" i="9"/>
  <c r="E194" i="9"/>
  <c r="D194" i="9" s="1"/>
  <c r="F193" i="9"/>
  <c r="E193" i="9"/>
  <c r="D193" i="9"/>
  <c r="F192" i="9"/>
  <c r="D192" i="9" s="1"/>
  <c r="E192" i="9"/>
  <c r="F191" i="9"/>
  <c r="E191" i="9"/>
  <c r="F190" i="9"/>
  <c r="E190" i="9"/>
  <c r="D190" i="9" s="1"/>
  <c r="F189" i="9"/>
  <c r="E189" i="9"/>
  <c r="D189" i="9" s="1"/>
  <c r="F188" i="9"/>
  <c r="E188" i="9"/>
  <c r="D188" i="9"/>
  <c r="F187" i="9"/>
  <c r="E187" i="9"/>
  <c r="F186" i="9"/>
  <c r="E186" i="9"/>
  <c r="D186" i="9" s="1"/>
  <c r="F185" i="9"/>
  <c r="E185" i="9"/>
  <c r="D185" i="9"/>
  <c r="F184" i="9"/>
  <c r="D184" i="9" s="1"/>
  <c r="E184" i="9"/>
  <c r="F183" i="9"/>
  <c r="E183" i="9"/>
  <c r="F182" i="9"/>
  <c r="E182" i="9"/>
  <c r="D182" i="9" s="1"/>
  <c r="F181" i="9"/>
  <c r="E181" i="9"/>
  <c r="D181" i="9" s="1"/>
  <c r="F180" i="9"/>
  <c r="E180" i="9"/>
  <c r="D180" i="9"/>
  <c r="F179" i="9"/>
  <c r="E179" i="9"/>
  <c r="F178" i="9"/>
  <c r="E178" i="9"/>
  <c r="D178" i="9" s="1"/>
  <c r="F177" i="9"/>
  <c r="E177" i="9"/>
  <c r="D177" i="9"/>
  <c r="F176" i="9"/>
  <c r="D176" i="9" s="1"/>
  <c r="E176" i="9"/>
  <c r="F175" i="9"/>
  <c r="E175" i="9"/>
  <c r="F174" i="9"/>
  <c r="E174" i="9"/>
  <c r="D174" i="9" s="1"/>
  <c r="F173" i="9"/>
  <c r="E173" i="9"/>
  <c r="D173" i="9" s="1"/>
  <c r="F172" i="9"/>
  <c r="E172" i="9"/>
  <c r="D172" i="9"/>
  <c r="F171" i="9"/>
  <c r="E171" i="9"/>
  <c r="F170" i="9"/>
  <c r="E170" i="9"/>
  <c r="D170" i="9" s="1"/>
  <c r="F169" i="9"/>
  <c r="E169" i="9"/>
  <c r="D169" i="9"/>
  <c r="D164" i="9"/>
  <c r="D163" i="9"/>
  <c r="D162" i="9"/>
  <c r="F157" i="9"/>
  <c r="E157" i="9"/>
  <c r="F156" i="9"/>
  <c r="E156" i="9"/>
  <c r="D156" i="9" s="1"/>
  <c r="F155" i="9"/>
  <c r="E155" i="9"/>
  <c r="D155" i="9" s="1"/>
  <c r="F154" i="9"/>
  <c r="E154" i="9"/>
  <c r="D154" i="9"/>
  <c r="F149" i="9"/>
  <c r="E149" i="9"/>
  <c r="F148" i="9"/>
  <c r="E148" i="9"/>
  <c r="D148" i="9" s="1"/>
  <c r="F147" i="9"/>
  <c r="E147" i="9"/>
  <c r="D147" i="9"/>
  <c r="F146" i="9"/>
  <c r="D146" i="9" s="1"/>
  <c r="E146" i="9"/>
  <c r="F145" i="9"/>
  <c r="E145" i="9"/>
  <c r="F144" i="9"/>
  <c r="E144" i="9"/>
  <c r="D144" i="9" s="1"/>
  <c r="F143" i="9"/>
  <c r="E143" i="9"/>
  <c r="D143" i="9" s="1"/>
  <c r="F142" i="9"/>
  <c r="E142" i="9"/>
  <c r="D142" i="9"/>
  <c r="F141" i="9"/>
  <c r="E141" i="9"/>
  <c r="F140" i="9"/>
  <c r="E140" i="9"/>
  <c r="D140" i="9" s="1"/>
  <c r="F139" i="9"/>
  <c r="E139" i="9"/>
  <c r="D139" i="9"/>
  <c r="F138" i="9"/>
  <c r="D138" i="9" s="1"/>
  <c r="E138" i="9"/>
  <c r="F137" i="9"/>
  <c r="E137" i="9"/>
  <c r="F136" i="9"/>
  <c r="E136" i="9"/>
  <c r="D136" i="9" s="1"/>
  <c r="E135" i="9"/>
  <c r="D135" i="9"/>
  <c r="E134" i="9"/>
  <c r="D134" i="9" s="1"/>
  <c r="E133" i="9"/>
  <c r="D133" i="9"/>
  <c r="E132" i="9"/>
  <c r="D132" i="9" s="1"/>
  <c r="F131" i="9"/>
  <c r="D131" i="9"/>
  <c r="F130" i="9"/>
  <c r="D130" i="9" s="1"/>
  <c r="F129" i="9"/>
  <c r="D129" i="9" s="1"/>
  <c r="F128" i="9"/>
  <c r="D128" i="9" s="1"/>
  <c r="F127" i="9"/>
  <c r="F126" i="9" s="1"/>
  <c r="D127" i="9"/>
  <c r="N126" i="9"/>
  <c r="M126" i="9"/>
  <c r="L126" i="9"/>
  <c r="J126" i="9"/>
  <c r="F125" i="9"/>
  <c r="D125" i="9"/>
  <c r="F124" i="9"/>
  <c r="D124" i="9" s="1"/>
  <c r="F123" i="9"/>
  <c r="D123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7" i="9"/>
  <c r="D116" i="9"/>
  <c r="D115" i="9"/>
  <c r="D114" i="9"/>
  <c r="D113" i="9"/>
  <c r="D112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4" i="9"/>
  <c r="D73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5" i="9"/>
  <c r="D55" i="9" s="1"/>
  <c r="E55" i="9"/>
  <c r="F54" i="9"/>
  <c r="E54" i="9"/>
  <c r="D54" i="9" s="1"/>
  <c r="F53" i="9"/>
  <c r="E53" i="9"/>
  <c r="F52" i="9"/>
  <c r="F56" i="9" s="1"/>
  <c r="E52" i="9"/>
  <c r="F51" i="9"/>
  <c r="E51" i="9"/>
  <c r="D51" i="9"/>
  <c r="F50" i="9"/>
  <c r="E50" i="9"/>
  <c r="D50" i="9"/>
  <c r="F49" i="9"/>
  <c r="D49" i="9" s="1"/>
  <c r="E49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F48" i="9"/>
  <c r="F47" i="9"/>
  <c r="E47" i="9"/>
  <c r="F46" i="9"/>
  <c r="E46" i="9"/>
  <c r="D46" i="9"/>
  <c r="F45" i="9"/>
  <c r="E45" i="9"/>
  <c r="D45" i="9"/>
  <c r="F44" i="9"/>
  <c r="D44" i="9" s="1"/>
  <c r="E44" i="9"/>
  <c r="F43" i="9"/>
  <c r="E43" i="9"/>
  <c r="D43" i="9" s="1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7" i="9"/>
  <c r="E37" i="9"/>
  <c r="D37" i="9"/>
  <c r="F36" i="9"/>
  <c r="D36" i="9" s="1"/>
  <c r="E36" i="9"/>
  <c r="F35" i="9"/>
  <c r="E35" i="9"/>
  <c r="F34" i="9"/>
  <c r="E34" i="9"/>
  <c r="D34" i="9" s="1"/>
  <c r="F33" i="9"/>
  <c r="E33" i="9"/>
  <c r="D33" i="9" s="1"/>
  <c r="F32" i="9"/>
  <c r="E32" i="9"/>
  <c r="D32" i="9"/>
  <c r="F31" i="9"/>
  <c r="E31" i="9"/>
  <c r="F30" i="9"/>
  <c r="E30" i="9"/>
  <c r="D30" i="9" s="1"/>
  <c r="F29" i="9"/>
  <c r="E29" i="9"/>
  <c r="D29" i="9"/>
  <c r="F28" i="9"/>
  <c r="D28" i="9" s="1"/>
  <c r="E28" i="9"/>
  <c r="F27" i="9"/>
  <c r="E27" i="9"/>
  <c r="F26" i="9"/>
  <c r="E26" i="9"/>
  <c r="D26" i="9" s="1"/>
  <c r="F25" i="9"/>
  <c r="E25" i="9"/>
  <c r="D25" i="9" s="1"/>
  <c r="F24" i="9"/>
  <c r="E24" i="9"/>
  <c r="D24" i="9"/>
  <c r="F23" i="9"/>
  <c r="E23" i="9"/>
  <c r="F22" i="9"/>
  <c r="E22" i="9"/>
  <c r="D22" i="9" s="1"/>
  <c r="F20" i="9"/>
  <c r="E20" i="9"/>
  <c r="D20" i="9"/>
  <c r="F19" i="9"/>
  <c r="D19" i="9" s="1"/>
  <c r="E19" i="9"/>
  <c r="F15" i="9"/>
  <c r="E15" i="9"/>
  <c r="F14" i="9"/>
  <c r="E14" i="9"/>
  <c r="D14" i="9" s="1"/>
  <c r="F13" i="9"/>
  <c r="E13" i="9"/>
  <c r="D13" i="9" s="1"/>
  <c r="F12" i="9"/>
  <c r="E12" i="9"/>
  <c r="D12" i="9"/>
  <c r="A5" i="9"/>
  <c r="A4" i="9"/>
  <c r="A3" i="9"/>
  <c r="A2" i="9"/>
  <c r="D220" i="9" l="1"/>
  <c r="D137" i="9"/>
  <c r="D157" i="9"/>
  <c r="D183" i="9"/>
  <c r="D191" i="9"/>
  <c r="D215" i="9"/>
  <c r="E48" i="9"/>
  <c r="D48" i="9" s="1"/>
  <c r="D53" i="9"/>
  <c r="D118" i="9"/>
  <c r="D38" i="8"/>
  <c r="A293" i="8" s="1"/>
  <c r="D15" i="9"/>
  <c r="F38" i="9"/>
  <c r="D27" i="9"/>
  <c r="D35" i="9"/>
  <c r="D145" i="9"/>
  <c r="D175" i="9"/>
  <c r="D199" i="9"/>
  <c r="D207" i="9"/>
  <c r="D23" i="9"/>
  <c r="D38" i="9" s="1"/>
  <c r="A293" i="9" s="1"/>
  <c r="D31" i="9"/>
  <c r="D47" i="9"/>
  <c r="D52" i="9"/>
  <c r="D56" i="9" s="1"/>
  <c r="D107" i="9"/>
  <c r="D141" i="9"/>
  <c r="D149" i="9"/>
  <c r="D171" i="9"/>
  <c r="D179" i="9"/>
  <c r="D187" i="9"/>
  <c r="D195" i="9"/>
  <c r="D203" i="9"/>
  <c r="D211" i="9"/>
  <c r="E219" i="9"/>
  <c r="D219" i="9" s="1"/>
  <c r="D126" i="9"/>
  <c r="D222" i="9"/>
  <c r="E38" i="9"/>
  <c r="E56" i="9"/>
  <c r="B293" i="7"/>
  <c r="E238" i="7"/>
  <c r="D238" i="7"/>
  <c r="D232" i="7"/>
  <c r="D231" i="7"/>
  <c r="D229" i="7"/>
  <c r="D228" i="7"/>
  <c r="D227" i="7"/>
  <c r="Y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E222" i="7" s="1"/>
  <c r="H222" i="7"/>
  <c r="G222" i="7"/>
  <c r="Y221" i="7"/>
  <c r="X221" i="7"/>
  <c r="W221" i="7"/>
  <c r="V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F221" i="7" s="1"/>
  <c r="I221" i="7"/>
  <c r="H221" i="7"/>
  <c r="G221" i="7"/>
  <c r="Z220" i="7"/>
  <c r="Y220" i="7"/>
  <c r="X220" i="7"/>
  <c r="W220" i="7"/>
  <c r="V220" i="7"/>
  <c r="U220" i="7"/>
  <c r="T220" i="7"/>
  <c r="S220" i="7"/>
  <c r="R220" i="7"/>
  <c r="Q220" i="7"/>
  <c r="P220" i="7"/>
  <c r="O220" i="7"/>
  <c r="N220" i="7"/>
  <c r="M220" i="7"/>
  <c r="L220" i="7"/>
  <c r="K220" i="7"/>
  <c r="J220" i="7"/>
  <c r="F220" i="7" s="1"/>
  <c r="I220" i="7"/>
  <c r="E220" i="7" s="1"/>
  <c r="H220" i="7"/>
  <c r="G220" i="7"/>
  <c r="Y219" i="7"/>
  <c r="X219" i="7"/>
  <c r="W219" i="7"/>
  <c r="V219" i="7"/>
  <c r="U219" i="7"/>
  <c r="T219" i="7"/>
  <c r="S219" i="7"/>
  <c r="R219" i="7"/>
  <c r="Q219" i="7"/>
  <c r="P219" i="7"/>
  <c r="O219" i="7"/>
  <c r="N219" i="7"/>
  <c r="M219" i="7"/>
  <c r="L219" i="7"/>
  <c r="K219" i="7"/>
  <c r="J219" i="7"/>
  <c r="I219" i="7"/>
  <c r="H219" i="7"/>
  <c r="F219" i="7" s="1"/>
  <c r="G219" i="7"/>
  <c r="F218" i="7"/>
  <c r="E218" i="7"/>
  <c r="F217" i="7"/>
  <c r="E217" i="7"/>
  <c r="F216" i="7"/>
  <c r="E216" i="7"/>
  <c r="D216" i="7"/>
  <c r="F215" i="7"/>
  <c r="E215" i="7"/>
  <c r="D215" i="7"/>
  <c r="F214" i="7"/>
  <c r="D214" i="7" s="1"/>
  <c r="E214" i="7"/>
  <c r="F213" i="7"/>
  <c r="E213" i="7"/>
  <c r="D213" i="7" s="1"/>
  <c r="F212" i="7"/>
  <c r="D212" i="7" s="1"/>
  <c r="E212" i="7"/>
  <c r="F211" i="7"/>
  <c r="E211" i="7"/>
  <c r="D211" i="7" s="1"/>
  <c r="F210" i="7"/>
  <c r="E210" i="7"/>
  <c r="F209" i="7"/>
  <c r="E209" i="7"/>
  <c r="F208" i="7"/>
  <c r="E208" i="7"/>
  <c r="D208" i="7"/>
  <c r="F207" i="7"/>
  <c r="E207" i="7"/>
  <c r="D207" i="7"/>
  <c r="F206" i="7"/>
  <c r="D206" i="7" s="1"/>
  <c r="E206" i="7"/>
  <c r="F205" i="7"/>
  <c r="E205" i="7"/>
  <c r="D205" i="7" s="1"/>
  <c r="F204" i="7"/>
  <c r="D204" i="7" s="1"/>
  <c r="E204" i="7"/>
  <c r="F203" i="7"/>
  <c r="E203" i="7"/>
  <c r="D203" i="7" s="1"/>
  <c r="F202" i="7"/>
  <c r="E202" i="7"/>
  <c r="F201" i="7"/>
  <c r="E201" i="7"/>
  <c r="F200" i="7"/>
  <c r="E200" i="7"/>
  <c r="D200" i="7"/>
  <c r="F199" i="7"/>
  <c r="E199" i="7"/>
  <c r="D199" i="7"/>
  <c r="F198" i="7"/>
  <c r="D198" i="7" s="1"/>
  <c r="E198" i="7"/>
  <c r="F197" i="7"/>
  <c r="E197" i="7"/>
  <c r="D197" i="7" s="1"/>
  <c r="F196" i="7"/>
  <c r="D196" i="7" s="1"/>
  <c r="E196" i="7"/>
  <c r="F195" i="7"/>
  <c r="E195" i="7"/>
  <c r="D195" i="7" s="1"/>
  <c r="F194" i="7"/>
  <c r="E194" i="7"/>
  <c r="F193" i="7"/>
  <c r="E193" i="7"/>
  <c r="F192" i="7"/>
  <c r="E192" i="7"/>
  <c r="D192" i="7"/>
  <c r="F191" i="7"/>
  <c r="E191" i="7"/>
  <c r="D191" i="7"/>
  <c r="F190" i="7"/>
  <c r="D190" i="7" s="1"/>
  <c r="E190" i="7"/>
  <c r="F189" i="7"/>
  <c r="E189" i="7"/>
  <c r="D189" i="7" s="1"/>
  <c r="F188" i="7"/>
  <c r="D188" i="7" s="1"/>
  <c r="E188" i="7"/>
  <c r="F187" i="7"/>
  <c r="E187" i="7"/>
  <c r="D187" i="7" s="1"/>
  <c r="F186" i="7"/>
  <c r="E186" i="7"/>
  <c r="F185" i="7"/>
  <c r="E185" i="7"/>
  <c r="F184" i="7"/>
  <c r="E184" i="7"/>
  <c r="D184" i="7"/>
  <c r="F183" i="7"/>
  <c r="E183" i="7"/>
  <c r="D183" i="7"/>
  <c r="F182" i="7"/>
  <c r="D182" i="7" s="1"/>
  <c r="E182" i="7"/>
  <c r="F181" i="7"/>
  <c r="E181" i="7"/>
  <c r="D181" i="7" s="1"/>
  <c r="F180" i="7"/>
  <c r="D180" i="7" s="1"/>
  <c r="E180" i="7"/>
  <c r="F179" i="7"/>
  <c r="E179" i="7"/>
  <c r="D179" i="7" s="1"/>
  <c r="F178" i="7"/>
  <c r="E178" i="7"/>
  <c r="F177" i="7"/>
  <c r="E177" i="7"/>
  <c r="F176" i="7"/>
  <c r="E176" i="7"/>
  <c r="D176" i="7"/>
  <c r="F175" i="7"/>
  <c r="E175" i="7"/>
  <c r="D175" i="7"/>
  <c r="F174" i="7"/>
  <c r="D174" i="7" s="1"/>
  <c r="E174" i="7"/>
  <c r="F173" i="7"/>
  <c r="E173" i="7"/>
  <c r="D173" i="7" s="1"/>
  <c r="F172" i="7"/>
  <c r="D172" i="7" s="1"/>
  <c r="E172" i="7"/>
  <c r="F171" i="7"/>
  <c r="E171" i="7"/>
  <c r="D171" i="7" s="1"/>
  <c r="F170" i="7"/>
  <c r="E170" i="7"/>
  <c r="F169" i="7"/>
  <c r="E169" i="7"/>
  <c r="D164" i="7"/>
  <c r="D163" i="7"/>
  <c r="D162" i="7"/>
  <c r="F157" i="7"/>
  <c r="E157" i="7"/>
  <c r="D157" i="7"/>
  <c r="F156" i="7"/>
  <c r="D156" i="7" s="1"/>
  <c r="E156" i="7"/>
  <c r="F155" i="7"/>
  <c r="E155" i="7"/>
  <c r="D155" i="7" s="1"/>
  <c r="F154" i="7"/>
  <c r="D154" i="7" s="1"/>
  <c r="E154" i="7"/>
  <c r="F149" i="7"/>
  <c r="E149" i="7"/>
  <c r="D149" i="7" s="1"/>
  <c r="F148" i="7"/>
  <c r="E148" i="7"/>
  <c r="F147" i="7"/>
  <c r="E147" i="7"/>
  <c r="F146" i="7"/>
  <c r="E146" i="7"/>
  <c r="D146" i="7"/>
  <c r="F145" i="7"/>
  <c r="E145" i="7"/>
  <c r="D145" i="7"/>
  <c r="F144" i="7"/>
  <c r="D144" i="7" s="1"/>
  <c r="E144" i="7"/>
  <c r="F143" i="7"/>
  <c r="E143" i="7"/>
  <c r="D143" i="7" s="1"/>
  <c r="F142" i="7"/>
  <c r="E142" i="7"/>
  <c r="D142" i="7" s="1"/>
  <c r="F141" i="7"/>
  <c r="E141" i="7"/>
  <c r="D141" i="7" s="1"/>
  <c r="F140" i="7"/>
  <c r="E140" i="7"/>
  <c r="F139" i="7"/>
  <c r="E139" i="7"/>
  <c r="F138" i="7"/>
  <c r="E138" i="7"/>
  <c r="D138" i="7"/>
  <c r="F137" i="7"/>
  <c r="E137" i="7"/>
  <c r="D137" i="7"/>
  <c r="F136" i="7"/>
  <c r="D136" i="7" s="1"/>
  <c r="E136" i="7"/>
  <c r="E135" i="7"/>
  <c r="D135" i="7"/>
  <c r="E134" i="7"/>
  <c r="D134" i="7" s="1"/>
  <c r="E133" i="7"/>
  <c r="D133" i="7"/>
  <c r="E132" i="7"/>
  <c r="D132" i="7" s="1"/>
  <c r="F131" i="7"/>
  <c r="D131" i="7"/>
  <c r="F130" i="7"/>
  <c r="D130" i="7" s="1"/>
  <c r="F129" i="7"/>
  <c r="D129" i="7"/>
  <c r="F128" i="7"/>
  <c r="D128" i="7" s="1"/>
  <c r="F127" i="7"/>
  <c r="D127" i="7"/>
  <c r="N126" i="7"/>
  <c r="M126" i="7"/>
  <c r="L126" i="7"/>
  <c r="J126" i="7"/>
  <c r="F125" i="7"/>
  <c r="D125" i="7" s="1"/>
  <c r="F124" i="7"/>
  <c r="D124" i="7"/>
  <c r="F123" i="7"/>
  <c r="D123" i="7" s="1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7" i="7"/>
  <c r="D116" i="7"/>
  <c r="D115" i="7"/>
  <c r="D114" i="7"/>
  <c r="D113" i="7"/>
  <c r="D118" i="7" s="1"/>
  <c r="D112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4" i="7"/>
  <c r="D73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5" i="7"/>
  <c r="E55" i="7"/>
  <c r="D55" i="7" s="1"/>
  <c r="F54" i="7"/>
  <c r="E54" i="7"/>
  <c r="D54" i="7"/>
  <c r="F53" i="7"/>
  <c r="E53" i="7"/>
  <c r="D53" i="7" s="1"/>
  <c r="F52" i="7"/>
  <c r="E52" i="7"/>
  <c r="F51" i="7"/>
  <c r="E51" i="7"/>
  <c r="F50" i="7"/>
  <c r="E50" i="7"/>
  <c r="E56" i="7" s="1"/>
  <c r="F49" i="7"/>
  <c r="E49" i="7"/>
  <c r="D49" i="7"/>
  <c r="AG48" i="7"/>
  <c r="AF48" i="7"/>
  <c r="AE48" i="7"/>
  <c r="AD48" i="7"/>
  <c r="AC48" i="7"/>
  <c r="AB48" i="7"/>
  <c r="AA48" i="7"/>
  <c r="Z48" i="7"/>
  <c r="Y48" i="7"/>
  <c r="X48" i="7"/>
  <c r="W48" i="7"/>
  <c r="V48" i="7"/>
  <c r="F48" i="7" s="1"/>
  <c r="U48" i="7"/>
  <c r="F47" i="7"/>
  <c r="E47" i="7"/>
  <c r="F46" i="7"/>
  <c r="E46" i="7"/>
  <c r="F45" i="7"/>
  <c r="E45" i="7"/>
  <c r="D45" i="7"/>
  <c r="F44" i="7"/>
  <c r="E44" i="7"/>
  <c r="D44" i="7"/>
  <c r="F43" i="7"/>
  <c r="D43" i="7" s="1"/>
  <c r="E43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7" i="7"/>
  <c r="E37" i="7"/>
  <c r="D37" i="7" s="1"/>
  <c r="F36" i="7"/>
  <c r="E36" i="7"/>
  <c r="D36" i="7"/>
  <c r="F35" i="7"/>
  <c r="E35" i="7"/>
  <c r="D35" i="7" s="1"/>
  <c r="F34" i="7"/>
  <c r="E34" i="7"/>
  <c r="D34" i="7" s="1"/>
  <c r="F33" i="7"/>
  <c r="E33" i="7"/>
  <c r="F32" i="7"/>
  <c r="E32" i="7"/>
  <c r="D32" i="7" s="1"/>
  <c r="F31" i="7"/>
  <c r="E31" i="7"/>
  <c r="D31" i="7"/>
  <c r="F30" i="7"/>
  <c r="E30" i="7"/>
  <c r="F29" i="7"/>
  <c r="E29" i="7"/>
  <c r="D29" i="7" s="1"/>
  <c r="F28" i="7"/>
  <c r="E28" i="7"/>
  <c r="D28" i="7"/>
  <c r="F27" i="7"/>
  <c r="E27" i="7"/>
  <c r="D27" i="7" s="1"/>
  <c r="F26" i="7"/>
  <c r="E26" i="7"/>
  <c r="F25" i="7"/>
  <c r="E25" i="7"/>
  <c r="D25" i="7" s="1"/>
  <c r="F24" i="7"/>
  <c r="E24" i="7"/>
  <c r="D24" i="7" s="1"/>
  <c r="F23" i="7"/>
  <c r="E23" i="7"/>
  <c r="D23" i="7"/>
  <c r="F22" i="7"/>
  <c r="E22" i="7"/>
  <c r="F20" i="7"/>
  <c r="E20" i="7"/>
  <c r="D20" i="7" s="1"/>
  <c r="F19" i="7"/>
  <c r="E19" i="7"/>
  <c r="D19" i="7"/>
  <c r="F15" i="7"/>
  <c r="E15" i="7"/>
  <c r="D15" i="7" s="1"/>
  <c r="F14" i="7"/>
  <c r="E14" i="7"/>
  <c r="D14" i="7" s="1"/>
  <c r="F13" i="7"/>
  <c r="E13" i="7"/>
  <c r="F12" i="7"/>
  <c r="E12" i="7"/>
  <c r="D12" i="7" s="1"/>
  <c r="A5" i="7"/>
  <c r="A4" i="7"/>
  <c r="A3" i="7"/>
  <c r="A2" i="7"/>
  <c r="D26" i="7" l="1"/>
  <c r="D38" i="7" s="1"/>
  <c r="A293" i="7" s="1"/>
  <c r="D52" i="7"/>
  <c r="D126" i="7"/>
  <c r="D13" i="7"/>
  <c r="E38" i="7"/>
  <c r="D33" i="7"/>
  <c r="D47" i="7"/>
  <c r="D51" i="7"/>
  <c r="F126" i="7"/>
  <c r="D140" i="7"/>
  <c r="D148" i="7"/>
  <c r="D170" i="7"/>
  <c r="D178" i="7"/>
  <c r="D186" i="7"/>
  <c r="D194" i="7"/>
  <c r="D202" i="7"/>
  <c r="D210" i="7"/>
  <c r="D218" i="7"/>
  <c r="E221" i="7"/>
  <c r="D221" i="7" s="1"/>
  <c r="D22" i="7"/>
  <c r="D30" i="7"/>
  <c r="D46" i="7"/>
  <c r="E48" i="7"/>
  <c r="D48" i="7" s="1"/>
  <c r="D50" i="7"/>
  <c r="D107" i="7"/>
  <c r="D139" i="7"/>
  <c r="D147" i="7"/>
  <c r="D169" i="7"/>
  <c r="D177" i="7"/>
  <c r="D185" i="7"/>
  <c r="D193" i="7"/>
  <c r="D201" i="7"/>
  <c r="D209" i="7"/>
  <c r="D217" i="7"/>
  <c r="E219" i="7"/>
  <c r="D219" i="7" s="1"/>
  <c r="F222" i="7"/>
  <c r="D222" i="7" s="1"/>
  <c r="D56" i="7"/>
  <c r="D220" i="7"/>
  <c r="F38" i="7"/>
  <c r="F56" i="7"/>
  <c r="B293" i="6"/>
  <c r="E238" i="6"/>
  <c r="D238" i="6"/>
  <c r="D232" i="6"/>
  <c r="D231" i="6"/>
  <c r="D229" i="6"/>
  <c r="D228" i="6"/>
  <c r="D227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F222" i="6" s="1"/>
  <c r="G222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F221" i="6" s="1"/>
  <c r="G221" i="6"/>
  <c r="Z220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F220" i="6" s="1"/>
  <c r="G220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F219" i="6" s="1"/>
  <c r="G219" i="6"/>
  <c r="E219" i="6" s="1"/>
  <c r="F218" i="6"/>
  <c r="E218" i="6"/>
  <c r="D218" i="6" s="1"/>
  <c r="F217" i="6"/>
  <c r="E217" i="6"/>
  <c r="F216" i="6"/>
  <c r="E216" i="6"/>
  <c r="F215" i="6"/>
  <c r="E215" i="6"/>
  <c r="D215" i="6" s="1"/>
  <c r="F214" i="6"/>
  <c r="E214" i="6"/>
  <c r="F213" i="6"/>
  <c r="D213" i="6" s="1"/>
  <c r="E213" i="6"/>
  <c r="F212" i="6"/>
  <c r="E212" i="6"/>
  <c r="F211" i="6"/>
  <c r="E211" i="6"/>
  <c r="F210" i="6"/>
  <c r="E210" i="6"/>
  <c r="F209" i="6"/>
  <c r="D209" i="6" s="1"/>
  <c r="E209" i="6"/>
  <c r="F208" i="6"/>
  <c r="E208" i="6"/>
  <c r="F207" i="6"/>
  <c r="D207" i="6" s="1"/>
  <c r="E207" i="6"/>
  <c r="F206" i="6"/>
  <c r="E206" i="6"/>
  <c r="D206" i="6" s="1"/>
  <c r="F205" i="6"/>
  <c r="E205" i="6"/>
  <c r="F204" i="6"/>
  <c r="E204" i="6"/>
  <c r="F203" i="6"/>
  <c r="E203" i="6"/>
  <c r="D203" i="6" s="1"/>
  <c r="F202" i="6"/>
  <c r="E202" i="6"/>
  <c r="D202" i="6" s="1"/>
  <c r="F201" i="6"/>
  <c r="E201" i="6"/>
  <c r="F200" i="6"/>
  <c r="E200" i="6"/>
  <c r="F199" i="6"/>
  <c r="E199" i="6"/>
  <c r="D199" i="6" s="1"/>
  <c r="F198" i="6"/>
  <c r="E198" i="6"/>
  <c r="F197" i="6"/>
  <c r="D197" i="6" s="1"/>
  <c r="E197" i="6"/>
  <c r="F196" i="6"/>
  <c r="E196" i="6"/>
  <c r="F195" i="6"/>
  <c r="E195" i="6"/>
  <c r="F194" i="6"/>
  <c r="E194" i="6"/>
  <c r="F193" i="6"/>
  <c r="D193" i="6" s="1"/>
  <c r="E193" i="6"/>
  <c r="F192" i="6"/>
  <c r="E192" i="6"/>
  <c r="F191" i="6"/>
  <c r="E191" i="6"/>
  <c r="D191" i="6"/>
  <c r="F190" i="6"/>
  <c r="E190" i="6"/>
  <c r="D190" i="6" s="1"/>
  <c r="F189" i="6"/>
  <c r="E189" i="6"/>
  <c r="F188" i="6"/>
  <c r="E188" i="6"/>
  <c r="F187" i="6"/>
  <c r="E187" i="6"/>
  <c r="D187" i="6" s="1"/>
  <c r="F186" i="6"/>
  <c r="E186" i="6"/>
  <c r="D186" i="6" s="1"/>
  <c r="F185" i="6"/>
  <c r="E185" i="6"/>
  <c r="F184" i="6"/>
  <c r="E184" i="6"/>
  <c r="F183" i="6"/>
  <c r="E183" i="6"/>
  <c r="D183" i="6" s="1"/>
  <c r="F182" i="6"/>
  <c r="E182" i="6"/>
  <c r="F181" i="6"/>
  <c r="D181" i="6" s="1"/>
  <c r="E181" i="6"/>
  <c r="F180" i="6"/>
  <c r="E180" i="6"/>
  <c r="F179" i="6"/>
  <c r="E179" i="6"/>
  <c r="F178" i="6"/>
  <c r="E178" i="6"/>
  <c r="F177" i="6"/>
  <c r="D177" i="6" s="1"/>
  <c r="E177" i="6"/>
  <c r="F176" i="6"/>
  <c r="E176" i="6"/>
  <c r="F175" i="6"/>
  <c r="D175" i="6" s="1"/>
  <c r="E175" i="6"/>
  <c r="F174" i="6"/>
  <c r="E174" i="6"/>
  <c r="D174" i="6" s="1"/>
  <c r="F173" i="6"/>
  <c r="E173" i="6"/>
  <c r="F172" i="6"/>
  <c r="E172" i="6"/>
  <c r="F171" i="6"/>
  <c r="E171" i="6"/>
  <c r="D171" i="6" s="1"/>
  <c r="F170" i="6"/>
  <c r="E170" i="6"/>
  <c r="D170" i="6" s="1"/>
  <c r="F169" i="6"/>
  <c r="E169" i="6"/>
  <c r="D164" i="6"/>
  <c r="D163" i="6"/>
  <c r="D162" i="6"/>
  <c r="F157" i="6"/>
  <c r="E157" i="6"/>
  <c r="F156" i="6"/>
  <c r="D156" i="6" s="1"/>
  <c r="E156" i="6"/>
  <c r="F155" i="6"/>
  <c r="E155" i="6"/>
  <c r="F154" i="6"/>
  <c r="E154" i="6"/>
  <c r="D154" i="6" s="1"/>
  <c r="F149" i="6"/>
  <c r="E149" i="6"/>
  <c r="D149" i="6" s="1"/>
  <c r="F148" i="6"/>
  <c r="E148" i="6"/>
  <c r="D148" i="6" s="1"/>
  <c r="F147" i="6"/>
  <c r="E147" i="6"/>
  <c r="F146" i="6"/>
  <c r="E146" i="6"/>
  <c r="F145" i="6"/>
  <c r="E145" i="6"/>
  <c r="D145" i="6" s="1"/>
  <c r="F144" i="6"/>
  <c r="E144" i="6"/>
  <c r="D144" i="6" s="1"/>
  <c r="F143" i="6"/>
  <c r="D143" i="6" s="1"/>
  <c r="E143" i="6"/>
  <c r="F142" i="6"/>
  <c r="E142" i="6"/>
  <c r="F141" i="6"/>
  <c r="E141" i="6"/>
  <c r="F140" i="6"/>
  <c r="E140" i="6"/>
  <c r="F139" i="6"/>
  <c r="E139" i="6"/>
  <c r="F138" i="6"/>
  <c r="E138" i="6"/>
  <c r="F137" i="6"/>
  <c r="E137" i="6"/>
  <c r="F136" i="6"/>
  <c r="E136" i="6"/>
  <c r="D136" i="6"/>
  <c r="E135" i="6"/>
  <c r="D135" i="6" s="1"/>
  <c r="E134" i="6"/>
  <c r="D134" i="6" s="1"/>
  <c r="E133" i="6"/>
  <c r="D133" i="6" s="1"/>
  <c r="E132" i="6"/>
  <c r="D132" i="6" s="1"/>
  <c r="F131" i="6"/>
  <c r="D131" i="6" s="1"/>
  <c r="F130" i="6"/>
  <c r="D130" i="6" s="1"/>
  <c r="F129" i="6"/>
  <c r="D129" i="6" s="1"/>
  <c r="F128" i="6"/>
  <c r="D128" i="6" s="1"/>
  <c r="F127" i="6"/>
  <c r="D127" i="6" s="1"/>
  <c r="N126" i="6"/>
  <c r="M126" i="6"/>
  <c r="L126" i="6"/>
  <c r="J126" i="6"/>
  <c r="F125" i="6"/>
  <c r="D125" i="6" s="1"/>
  <c r="F124" i="6"/>
  <c r="D124" i="6" s="1"/>
  <c r="F123" i="6"/>
  <c r="D123" i="6" s="1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7" i="6"/>
  <c r="D116" i="6"/>
  <c r="D115" i="6"/>
  <c r="D114" i="6"/>
  <c r="D113" i="6"/>
  <c r="D112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4" i="6"/>
  <c r="D73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5" i="6"/>
  <c r="E55" i="6"/>
  <c r="F54" i="6"/>
  <c r="E54" i="6"/>
  <c r="F53" i="6"/>
  <c r="E53" i="6"/>
  <c r="F52" i="6"/>
  <c r="E52" i="6"/>
  <c r="D52" i="6"/>
  <c r="F51" i="6"/>
  <c r="E51" i="6"/>
  <c r="F50" i="6"/>
  <c r="E50" i="6"/>
  <c r="D50" i="6" s="1"/>
  <c r="F49" i="6"/>
  <c r="E49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E48" i="6" s="1"/>
  <c r="F47" i="6"/>
  <c r="D47" i="6" s="1"/>
  <c r="E47" i="6"/>
  <c r="F46" i="6"/>
  <c r="E46" i="6"/>
  <c r="F45" i="6"/>
  <c r="E45" i="6"/>
  <c r="D45" i="6" s="1"/>
  <c r="F44" i="6"/>
  <c r="E44" i="6"/>
  <c r="D44" i="6" s="1"/>
  <c r="F43" i="6"/>
  <c r="E43" i="6"/>
  <c r="D43" i="6" s="1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7" i="6"/>
  <c r="D37" i="6" s="1"/>
  <c r="E37" i="6"/>
  <c r="F36" i="6"/>
  <c r="E36" i="6"/>
  <c r="F35" i="6"/>
  <c r="E35" i="6"/>
  <c r="F34" i="6"/>
  <c r="E34" i="6"/>
  <c r="F33" i="6"/>
  <c r="E33" i="6"/>
  <c r="F32" i="6"/>
  <c r="E32" i="6"/>
  <c r="F31" i="6"/>
  <c r="D31" i="6" s="1"/>
  <c r="E31" i="6"/>
  <c r="F30" i="6"/>
  <c r="E30" i="6"/>
  <c r="D30" i="6" s="1"/>
  <c r="F29" i="6"/>
  <c r="E29" i="6"/>
  <c r="F28" i="6"/>
  <c r="E28" i="6"/>
  <c r="D28" i="6" s="1"/>
  <c r="F27" i="6"/>
  <c r="E27" i="6"/>
  <c r="D27" i="6" s="1"/>
  <c r="F26" i="6"/>
  <c r="E26" i="6"/>
  <c r="D26" i="6" s="1"/>
  <c r="F25" i="6"/>
  <c r="E25" i="6"/>
  <c r="F24" i="6"/>
  <c r="E24" i="6"/>
  <c r="F23" i="6"/>
  <c r="E23" i="6"/>
  <c r="D23" i="6" s="1"/>
  <c r="F22" i="6"/>
  <c r="E22" i="6"/>
  <c r="F20" i="6"/>
  <c r="D20" i="6" s="1"/>
  <c r="E20" i="6"/>
  <c r="F19" i="6"/>
  <c r="E19" i="6"/>
  <c r="F15" i="6"/>
  <c r="E15" i="6"/>
  <c r="F14" i="6"/>
  <c r="E14" i="6"/>
  <c r="F13" i="6"/>
  <c r="D13" i="6" s="1"/>
  <c r="E13" i="6"/>
  <c r="F12" i="6"/>
  <c r="E12" i="6"/>
  <c r="A5" i="6"/>
  <c r="A4" i="6"/>
  <c r="A3" i="6"/>
  <c r="A2" i="6"/>
  <c r="D14" i="6" l="1"/>
  <c r="D22" i="6"/>
  <c r="D29" i="6"/>
  <c r="D35" i="6"/>
  <c r="D49" i="6"/>
  <c r="D51" i="6"/>
  <c r="D53" i="6"/>
  <c r="D56" i="6" s="1"/>
  <c r="D137" i="6"/>
  <c r="D141" i="6"/>
  <c r="D169" i="6"/>
  <c r="D173" i="6"/>
  <c r="D179" i="6"/>
  <c r="D194" i="6"/>
  <c r="D198" i="6"/>
  <c r="D201" i="6"/>
  <c r="D205" i="6"/>
  <c r="D211" i="6"/>
  <c r="E220" i="6"/>
  <c r="E221" i="6"/>
  <c r="E222" i="6"/>
  <c r="D222" i="6" s="1"/>
  <c r="D15" i="6"/>
  <c r="D34" i="6"/>
  <c r="D36" i="6"/>
  <c r="D46" i="6"/>
  <c r="D140" i="6"/>
  <c r="D142" i="6"/>
  <c r="D155" i="6"/>
  <c r="D157" i="6"/>
  <c r="D178" i="6"/>
  <c r="D182" i="6"/>
  <c r="D185" i="6"/>
  <c r="D189" i="6"/>
  <c r="D195" i="6"/>
  <c r="D210" i="6"/>
  <c r="D214" i="6"/>
  <c r="D217" i="6"/>
  <c r="D12" i="6"/>
  <c r="D24" i="6"/>
  <c r="D32" i="6"/>
  <c r="D107" i="6"/>
  <c r="D176" i="6"/>
  <c r="D184" i="6"/>
  <c r="D192" i="6"/>
  <c r="D200" i="6"/>
  <c r="D208" i="6"/>
  <c r="D216" i="6"/>
  <c r="D220" i="6"/>
  <c r="D221" i="6"/>
  <c r="D219" i="6"/>
  <c r="D19" i="6"/>
  <c r="F48" i="6"/>
  <c r="D48" i="6" s="1"/>
  <c r="F56" i="6"/>
  <c r="D55" i="6"/>
  <c r="D118" i="6"/>
  <c r="D139" i="6"/>
  <c r="D147" i="6"/>
  <c r="D172" i="6"/>
  <c r="D180" i="6"/>
  <c r="D188" i="6"/>
  <c r="D196" i="6"/>
  <c r="D204" i="6"/>
  <c r="D212" i="6"/>
  <c r="F38" i="6"/>
  <c r="D25" i="6"/>
  <c r="D33" i="6"/>
  <c r="D54" i="6"/>
  <c r="D138" i="6"/>
  <c r="D146" i="6"/>
  <c r="D126" i="6"/>
  <c r="E38" i="6"/>
  <c r="E56" i="6"/>
  <c r="F126" i="6"/>
  <c r="B293" i="5"/>
  <c r="E238" i="5"/>
  <c r="D238" i="5"/>
  <c r="D232" i="5"/>
  <c r="D231" i="5"/>
  <c r="D229" i="5"/>
  <c r="D228" i="5"/>
  <c r="D227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E221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E220" i="5" s="1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E219" i="5" s="1"/>
  <c r="F219" i="5"/>
  <c r="F218" i="5"/>
  <c r="E218" i="5"/>
  <c r="D218" i="5"/>
  <c r="F217" i="5"/>
  <c r="E217" i="5"/>
  <c r="D217" i="5" s="1"/>
  <c r="F216" i="5"/>
  <c r="E216" i="5"/>
  <c r="F215" i="5"/>
  <c r="E215" i="5"/>
  <c r="D215" i="5" s="1"/>
  <c r="F214" i="5"/>
  <c r="E214" i="5"/>
  <c r="D214" i="5" s="1"/>
  <c r="F213" i="5"/>
  <c r="E213" i="5"/>
  <c r="D213" i="5" s="1"/>
  <c r="F212" i="5"/>
  <c r="E212" i="5"/>
  <c r="F211" i="5"/>
  <c r="E211" i="5"/>
  <c r="F210" i="5"/>
  <c r="E210" i="5"/>
  <c r="D210" i="5" s="1"/>
  <c r="F209" i="5"/>
  <c r="E209" i="5"/>
  <c r="D209" i="5" s="1"/>
  <c r="F208" i="5"/>
  <c r="D208" i="5" s="1"/>
  <c r="E208" i="5"/>
  <c r="F207" i="5"/>
  <c r="E207" i="5"/>
  <c r="D207" i="5" s="1"/>
  <c r="F206" i="5"/>
  <c r="E206" i="5"/>
  <c r="F205" i="5"/>
  <c r="E205" i="5"/>
  <c r="D205" i="5" s="1"/>
  <c r="F204" i="5"/>
  <c r="E204" i="5"/>
  <c r="F203" i="5"/>
  <c r="E203" i="5"/>
  <c r="F202" i="5"/>
  <c r="D202" i="5" s="1"/>
  <c r="E202" i="5"/>
  <c r="F201" i="5"/>
  <c r="E201" i="5"/>
  <c r="D201" i="5" s="1"/>
  <c r="F200" i="5"/>
  <c r="E200" i="5"/>
  <c r="F199" i="5"/>
  <c r="E199" i="5"/>
  <c r="D199" i="5" s="1"/>
  <c r="F198" i="5"/>
  <c r="E198" i="5"/>
  <c r="D198" i="5" s="1"/>
  <c r="F197" i="5"/>
  <c r="E197" i="5"/>
  <c r="D197" i="5" s="1"/>
  <c r="F196" i="5"/>
  <c r="E196" i="5"/>
  <c r="F195" i="5"/>
  <c r="E195" i="5"/>
  <c r="F194" i="5"/>
  <c r="E194" i="5"/>
  <c r="D194" i="5"/>
  <c r="F193" i="5"/>
  <c r="D193" i="5" s="1"/>
  <c r="E193" i="5"/>
  <c r="F192" i="5"/>
  <c r="E192" i="5"/>
  <c r="F191" i="5"/>
  <c r="E191" i="5"/>
  <c r="F190" i="5"/>
  <c r="E190" i="5"/>
  <c r="D190" i="5" s="1"/>
  <c r="F189" i="5"/>
  <c r="E189" i="5"/>
  <c r="F188" i="5"/>
  <c r="E188" i="5"/>
  <c r="F187" i="5"/>
  <c r="E187" i="5"/>
  <c r="F186" i="5"/>
  <c r="E186" i="5"/>
  <c r="D186" i="5"/>
  <c r="F185" i="5"/>
  <c r="D185" i="5" s="1"/>
  <c r="E185" i="5"/>
  <c r="F184" i="5"/>
  <c r="E184" i="5"/>
  <c r="F183" i="5"/>
  <c r="E183" i="5"/>
  <c r="F182" i="5"/>
  <c r="E182" i="5"/>
  <c r="D182" i="5" s="1"/>
  <c r="F181" i="5"/>
  <c r="E181" i="5"/>
  <c r="F180" i="5"/>
  <c r="E180" i="5"/>
  <c r="F179" i="5"/>
  <c r="E179" i="5"/>
  <c r="F178" i="5"/>
  <c r="E178" i="5"/>
  <c r="D178" i="5" s="1"/>
  <c r="F177" i="5"/>
  <c r="E177" i="5"/>
  <c r="F176" i="5"/>
  <c r="D176" i="5" s="1"/>
  <c r="E176" i="5"/>
  <c r="F175" i="5"/>
  <c r="E175" i="5"/>
  <c r="D175" i="5" s="1"/>
  <c r="F174" i="5"/>
  <c r="E174" i="5"/>
  <c r="F173" i="5"/>
  <c r="E173" i="5"/>
  <c r="D173" i="5" s="1"/>
  <c r="F172" i="5"/>
  <c r="E172" i="5"/>
  <c r="F171" i="5"/>
  <c r="E171" i="5"/>
  <c r="F170" i="5"/>
  <c r="E170" i="5"/>
  <c r="D170" i="5" s="1"/>
  <c r="F169" i="5"/>
  <c r="E169" i="5"/>
  <c r="D169" i="5" s="1"/>
  <c r="D164" i="5"/>
  <c r="D163" i="5"/>
  <c r="D162" i="5"/>
  <c r="F157" i="5"/>
  <c r="E157" i="5"/>
  <c r="F156" i="5"/>
  <c r="E156" i="5"/>
  <c r="F155" i="5"/>
  <c r="E155" i="5"/>
  <c r="F154" i="5"/>
  <c r="E154" i="5"/>
  <c r="F149" i="5"/>
  <c r="E149" i="5"/>
  <c r="F148" i="5"/>
  <c r="E148" i="5"/>
  <c r="D148" i="5" s="1"/>
  <c r="F147" i="5"/>
  <c r="E147" i="5"/>
  <c r="D147" i="5" s="1"/>
  <c r="F146" i="5"/>
  <c r="E146" i="5"/>
  <c r="F145" i="5"/>
  <c r="E145" i="5"/>
  <c r="F144" i="5"/>
  <c r="E144" i="5"/>
  <c r="D144" i="5" s="1"/>
  <c r="F143" i="5"/>
  <c r="E143" i="5"/>
  <c r="F142" i="5"/>
  <c r="E142" i="5"/>
  <c r="F141" i="5"/>
  <c r="E141" i="5"/>
  <c r="F140" i="5"/>
  <c r="E140" i="5"/>
  <c r="D140" i="5" s="1"/>
  <c r="F139" i="5"/>
  <c r="E139" i="5"/>
  <c r="D139" i="5"/>
  <c r="F138" i="5"/>
  <c r="D138" i="5" s="1"/>
  <c r="E138" i="5"/>
  <c r="F137" i="5"/>
  <c r="E137" i="5"/>
  <c r="D137" i="5" s="1"/>
  <c r="F136" i="5"/>
  <c r="E136" i="5"/>
  <c r="E135" i="5"/>
  <c r="D135" i="5" s="1"/>
  <c r="E134" i="5"/>
  <c r="D134" i="5" s="1"/>
  <c r="E133" i="5"/>
  <c r="D133" i="5" s="1"/>
  <c r="E132" i="5"/>
  <c r="D132" i="5" s="1"/>
  <c r="F131" i="5"/>
  <c r="D131" i="5" s="1"/>
  <c r="F130" i="5"/>
  <c r="D130" i="5" s="1"/>
  <c r="F129" i="5"/>
  <c r="D129" i="5" s="1"/>
  <c r="F128" i="5"/>
  <c r="D128" i="5" s="1"/>
  <c r="F127" i="5"/>
  <c r="N126" i="5"/>
  <c r="M126" i="5"/>
  <c r="L126" i="5"/>
  <c r="J126" i="5"/>
  <c r="F125" i="5"/>
  <c r="D125" i="5" s="1"/>
  <c r="F124" i="5"/>
  <c r="D124" i="5" s="1"/>
  <c r="F123" i="5"/>
  <c r="D123" i="5" s="1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7" i="5"/>
  <c r="D116" i="5"/>
  <c r="D115" i="5"/>
  <c r="D114" i="5"/>
  <c r="D113" i="5"/>
  <c r="D112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4" i="5"/>
  <c r="D73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5" i="5"/>
  <c r="E55" i="5"/>
  <c r="F54" i="5"/>
  <c r="E54" i="5"/>
  <c r="F53" i="5"/>
  <c r="E53" i="5"/>
  <c r="F52" i="5"/>
  <c r="E52" i="5"/>
  <c r="D52" i="5"/>
  <c r="F51" i="5"/>
  <c r="D51" i="5" s="1"/>
  <c r="E51" i="5"/>
  <c r="F50" i="5"/>
  <c r="E50" i="5"/>
  <c r="F49" i="5"/>
  <c r="E49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E48" i="5" s="1"/>
  <c r="F48" i="5"/>
  <c r="F47" i="5"/>
  <c r="E47" i="5"/>
  <c r="F46" i="5"/>
  <c r="E46" i="5"/>
  <c r="D46" i="5" s="1"/>
  <c r="F45" i="5"/>
  <c r="E45" i="5"/>
  <c r="F44" i="5"/>
  <c r="E44" i="5"/>
  <c r="F43" i="5"/>
  <c r="E43" i="5"/>
  <c r="D43" i="5" s="1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7" i="5"/>
  <c r="E37" i="5"/>
  <c r="F36" i="5"/>
  <c r="E36" i="5"/>
  <c r="F35" i="5"/>
  <c r="E35" i="5"/>
  <c r="F34" i="5"/>
  <c r="E34" i="5"/>
  <c r="D34" i="5" s="1"/>
  <c r="F33" i="5"/>
  <c r="E33" i="5"/>
  <c r="F32" i="5"/>
  <c r="E32" i="5"/>
  <c r="F31" i="5"/>
  <c r="E31" i="5"/>
  <c r="F30" i="5"/>
  <c r="E30" i="5"/>
  <c r="D30" i="5" s="1"/>
  <c r="F29" i="5"/>
  <c r="E29" i="5"/>
  <c r="D29" i="5" s="1"/>
  <c r="F28" i="5"/>
  <c r="D28" i="5" s="1"/>
  <c r="E28" i="5"/>
  <c r="F27" i="5"/>
  <c r="E27" i="5"/>
  <c r="D27" i="5" s="1"/>
  <c r="F26" i="5"/>
  <c r="E26" i="5"/>
  <c r="F25" i="5"/>
  <c r="E25" i="5"/>
  <c r="D25" i="5" s="1"/>
  <c r="F24" i="5"/>
  <c r="E24" i="5"/>
  <c r="F23" i="5"/>
  <c r="E23" i="5"/>
  <c r="F22" i="5"/>
  <c r="E22" i="5"/>
  <c r="D22" i="5" s="1"/>
  <c r="F20" i="5"/>
  <c r="E20" i="5"/>
  <c r="F19" i="5"/>
  <c r="E19" i="5"/>
  <c r="F15" i="5"/>
  <c r="E15" i="5"/>
  <c r="D15" i="5" s="1"/>
  <c r="F14" i="5"/>
  <c r="E14" i="5"/>
  <c r="F13" i="5"/>
  <c r="E13" i="5"/>
  <c r="D13" i="5" s="1"/>
  <c r="F12" i="5"/>
  <c r="E12" i="5"/>
  <c r="A5" i="5"/>
  <c r="A4" i="5"/>
  <c r="A3" i="5"/>
  <c r="A2" i="5"/>
  <c r="D20" i="5" l="1"/>
  <c r="D36" i="5"/>
  <c r="D48" i="5"/>
  <c r="F56" i="5"/>
  <c r="F126" i="5"/>
  <c r="D146" i="5"/>
  <c r="D184" i="5"/>
  <c r="D216" i="5"/>
  <c r="D38" i="6"/>
  <c r="A293" i="6" s="1"/>
  <c r="D14" i="5"/>
  <c r="D33" i="5"/>
  <c r="D37" i="5"/>
  <c r="D45" i="5"/>
  <c r="D47" i="5"/>
  <c r="D49" i="5"/>
  <c r="D143" i="5"/>
  <c r="D145" i="5"/>
  <c r="D156" i="5"/>
  <c r="D177" i="5"/>
  <c r="D181" i="5"/>
  <c r="D183" i="5"/>
  <c r="D192" i="5"/>
  <c r="F38" i="5"/>
  <c r="D26" i="5"/>
  <c r="D44" i="5"/>
  <c r="D55" i="5"/>
  <c r="D136" i="5"/>
  <c r="D155" i="5"/>
  <c r="D157" i="5"/>
  <c r="D174" i="5"/>
  <c r="D189" i="5"/>
  <c r="D191" i="5"/>
  <c r="D200" i="5"/>
  <c r="D206" i="5"/>
  <c r="F222" i="5"/>
  <c r="D23" i="5"/>
  <c r="D31" i="5"/>
  <c r="D53" i="5"/>
  <c r="D107" i="5"/>
  <c r="D118" i="5"/>
  <c r="D127" i="5"/>
  <c r="D126" i="5" s="1"/>
  <c r="D171" i="5"/>
  <c r="D179" i="5"/>
  <c r="D187" i="5"/>
  <c r="D195" i="5"/>
  <c r="D203" i="5"/>
  <c r="D211" i="5"/>
  <c r="D219" i="5"/>
  <c r="E38" i="5"/>
  <c r="D35" i="5"/>
  <c r="E56" i="5"/>
  <c r="D142" i="5"/>
  <c r="D154" i="5"/>
  <c r="F220" i="5"/>
  <c r="D220" i="5" s="1"/>
  <c r="E222" i="5"/>
  <c r="D222" i="5" s="1"/>
  <c r="D12" i="5"/>
  <c r="D24" i="5"/>
  <c r="D32" i="5"/>
  <c r="D54" i="5"/>
  <c r="D141" i="5"/>
  <c r="D149" i="5"/>
  <c r="D172" i="5"/>
  <c r="D180" i="5"/>
  <c r="D188" i="5"/>
  <c r="D196" i="5"/>
  <c r="D204" i="5"/>
  <c r="D212" i="5"/>
  <c r="F221" i="5"/>
  <c r="D221" i="5" s="1"/>
  <c r="D19" i="5"/>
  <c r="D50" i="5"/>
  <c r="B293" i="4"/>
  <c r="E238" i="4"/>
  <c r="D238" i="4"/>
  <c r="D232" i="4"/>
  <c r="D231" i="4"/>
  <c r="D229" i="4"/>
  <c r="D228" i="4"/>
  <c r="D227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F219" i="4" s="1"/>
  <c r="G219" i="4"/>
  <c r="F218" i="4"/>
  <c r="E218" i="4"/>
  <c r="F217" i="4"/>
  <c r="E217" i="4"/>
  <c r="F216" i="4"/>
  <c r="E216" i="4"/>
  <c r="F215" i="4"/>
  <c r="D215" i="4" s="1"/>
  <c r="E215" i="4"/>
  <c r="F214" i="4"/>
  <c r="E214" i="4"/>
  <c r="D214" i="4" s="1"/>
  <c r="F213" i="4"/>
  <c r="D213" i="4" s="1"/>
  <c r="E213" i="4"/>
  <c r="F212" i="4"/>
  <c r="E212" i="4"/>
  <c r="F211" i="4"/>
  <c r="E211" i="4"/>
  <c r="D211" i="4" s="1"/>
  <c r="F210" i="4"/>
  <c r="E210" i="4"/>
  <c r="D210" i="4" s="1"/>
  <c r="F209" i="4"/>
  <c r="E209" i="4"/>
  <c r="F208" i="4"/>
  <c r="E208" i="4"/>
  <c r="D208" i="4" s="1"/>
  <c r="F207" i="4"/>
  <c r="E207" i="4"/>
  <c r="F206" i="4"/>
  <c r="E206" i="4"/>
  <c r="D206" i="4" s="1"/>
  <c r="F205" i="4"/>
  <c r="E205" i="4"/>
  <c r="F204" i="4"/>
  <c r="E204" i="4"/>
  <c r="F203" i="4"/>
  <c r="E203" i="4"/>
  <c r="F202" i="4"/>
  <c r="E202" i="4"/>
  <c r="D202" i="4" s="1"/>
  <c r="F201" i="4"/>
  <c r="E201" i="4"/>
  <c r="D201" i="4" s="1"/>
  <c r="F200" i="4"/>
  <c r="E200" i="4"/>
  <c r="F199" i="4"/>
  <c r="E199" i="4"/>
  <c r="D199" i="4"/>
  <c r="F198" i="4"/>
  <c r="E198" i="4"/>
  <c r="D198" i="4" s="1"/>
  <c r="F197" i="4"/>
  <c r="E197" i="4"/>
  <c r="F196" i="4"/>
  <c r="E196" i="4"/>
  <c r="F195" i="4"/>
  <c r="E195" i="4"/>
  <c r="F194" i="4"/>
  <c r="E194" i="4"/>
  <c r="D194" i="4" s="1"/>
  <c r="F193" i="4"/>
  <c r="E193" i="4"/>
  <c r="F192" i="4"/>
  <c r="E192" i="4"/>
  <c r="D192" i="4" s="1"/>
  <c r="F191" i="4"/>
  <c r="E191" i="4"/>
  <c r="F190" i="4"/>
  <c r="E190" i="4"/>
  <c r="D190" i="4" s="1"/>
  <c r="F189" i="4"/>
  <c r="E189" i="4"/>
  <c r="D189" i="4" s="1"/>
  <c r="F188" i="4"/>
  <c r="E188" i="4"/>
  <c r="F187" i="4"/>
  <c r="E187" i="4"/>
  <c r="F186" i="4"/>
  <c r="E186" i="4"/>
  <c r="F185" i="4"/>
  <c r="E185" i="4"/>
  <c r="D185" i="4" s="1"/>
  <c r="F184" i="4"/>
  <c r="E184" i="4"/>
  <c r="F183" i="4"/>
  <c r="E183" i="4"/>
  <c r="F182" i="4"/>
  <c r="E182" i="4"/>
  <c r="D182" i="4" s="1"/>
  <c r="F181" i="4"/>
  <c r="E181" i="4"/>
  <c r="F180" i="4"/>
  <c r="E180" i="4"/>
  <c r="F179" i="4"/>
  <c r="E179" i="4"/>
  <c r="D179" i="4" s="1"/>
  <c r="F178" i="4"/>
  <c r="E178" i="4"/>
  <c r="D178" i="4" s="1"/>
  <c r="F177" i="4"/>
  <c r="E177" i="4"/>
  <c r="F176" i="4"/>
  <c r="E176" i="4"/>
  <c r="D176" i="4" s="1"/>
  <c r="F175" i="4"/>
  <c r="E175" i="4"/>
  <c r="F174" i="4"/>
  <c r="E174" i="4"/>
  <c r="D174" i="4" s="1"/>
  <c r="F173" i="4"/>
  <c r="E173" i="4"/>
  <c r="F172" i="4"/>
  <c r="E172" i="4"/>
  <c r="F171" i="4"/>
  <c r="E171" i="4"/>
  <c r="F170" i="4"/>
  <c r="E170" i="4"/>
  <c r="D170" i="4"/>
  <c r="F169" i="4"/>
  <c r="E169" i="4"/>
  <c r="D169" i="4" s="1"/>
  <c r="D164" i="4"/>
  <c r="D163" i="4"/>
  <c r="D162" i="4"/>
  <c r="F157" i="4"/>
  <c r="E157" i="4"/>
  <c r="D157" i="4" s="1"/>
  <c r="F156" i="4"/>
  <c r="E156" i="4"/>
  <c r="F155" i="4"/>
  <c r="E155" i="4"/>
  <c r="F154" i="4"/>
  <c r="E154" i="4"/>
  <c r="F149" i="4"/>
  <c r="E149" i="4"/>
  <c r="D149" i="4" s="1"/>
  <c r="F148" i="4"/>
  <c r="D148" i="4" s="1"/>
  <c r="E148" i="4"/>
  <c r="F147" i="4"/>
  <c r="E147" i="4"/>
  <c r="F146" i="4"/>
  <c r="E146" i="4"/>
  <c r="F145" i="4"/>
  <c r="E145" i="4"/>
  <c r="D145" i="4" s="1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D137" i="4" s="1"/>
  <c r="F136" i="4"/>
  <c r="E136" i="4"/>
  <c r="E135" i="4"/>
  <c r="D135" i="4" s="1"/>
  <c r="E134" i="4"/>
  <c r="D134" i="4"/>
  <c r="E133" i="4"/>
  <c r="D133" i="4" s="1"/>
  <c r="E132" i="4"/>
  <c r="D132" i="4" s="1"/>
  <c r="F131" i="4"/>
  <c r="D131" i="4" s="1"/>
  <c r="F130" i="4"/>
  <c r="D130" i="4" s="1"/>
  <c r="F129" i="4"/>
  <c r="D129" i="4" s="1"/>
  <c r="F128" i="4"/>
  <c r="D128" i="4" s="1"/>
  <c r="F127" i="4"/>
  <c r="D127" i="4" s="1"/>
  <c r="N126" i="4"/>
  <c r="M126" i="4"/>
  <c r="L126" i="4"/>
  <c r="J126" i="4"/>
  <c r="F125" i="4"/>
  <c r="D125" i="4" s="1"/>
  <c r="F124" i="4"/>
  <c r="D124" i="4" s="1"/>
  <c r="F123" i="4"/>
  <c r="D123" i="4" s="1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7" i="4"/>
  <c r="D116" i="4"/>
  <c r="D115" i="4"/>
  <c r="D114" i="4"/>
  <c r="D113" i="4"/>
  <c r="D112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4" i="4"/>
  <c r="D73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5" i="4"/>
  <c r="E55" i="4"/>
  <c r="F54" i="4"/>
  <c r="E54" i="4"/>
  <c r="F53" i="4"/>
  <c r="E53" i="4"/>
  <c r="D53" i="4" s="1"/>
  <c r="F52" i="4"/>
  <c r="E52" i="4"/>
  <c r="D52" i="4" s="1"/>
  <c r="F51" i="4"/>
  <c r="D51" i="4" s="1"/>
  <c r="E51" i="4"/>
  <c r="F50" i="4"/>
  <c r="E50" i="4"/>
  <c r="F49" i="4"/>
  <c r="E49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E48" i="4"/>
  <c r="F47" i="4"/>
  <c r="E47" i="4"/>
  <c r="F46" i="4"/>
  <c r="E46" i="4"/>
  <c r="F45" i="4"/>
  <c r="E45" i="4"/>
  <c r="F44" i="4"/>
  <c r="E44" i="4"/>
  <c r="F43" i="4"/>
  <c r="E43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7" i="4"/>
  <c r="E37" i="4"/>
  <c r="F36" i="4"/>
  <c r="E36" i="4"/>
  <c r="F35" i="4"/>
  <c r="E35" i="4"/>
  <c r="F34" i="4"/>
  <c r="E34" i="4"/>
  <c r="D34" i="4" s="1"/>
  <c r="F33" i="4"/>
  <c r="E33" i="4"/>
  <c r="F32" i="4"/>
  <c r="E32" i="4"/>
  <c r="F31" i="4"/>
  <c r="E31" i="4"/>
  <c r="F30" i="4"/>
  <c r="E30" i="4"/>
  <c r="D30" i="4" s="1"/>
  <c r="F29" i="4"/>
  <c r="D29" i="4" s="1"/>
  <c r="E29" i="4"/>
  <c r="F28" i="4"/>
  <c r="E28" i="4"/>
  <c r="D28" i="4" s="1"/>
  <c r="F27" i="4"/>
  <c r="E27" i="4"/>
  <c r="F26" i="4"/>
  <c r="E26" i="4"/>
  <c r="D26" i="4" s="1"/>
  <c r="F25" i="4"/>
  <c r="E25" i="4"/>
  <c r="F24" i="4"/>
  <c r="E24" i="4"/>
  <c r="F23" i="4"/>
  <c r="E23" i="4"/>
  <c r="F22" i="4"/>
  <c r="E22" i="4"/>
  <c r="D22" i="4" s="1"/>
  <c r="F20" i="4"/>
  <c r="E20" i="4"/>
  <c r="D20" i="4" s="1"/>
  <c r="F19" i="4"/>
  <c r="E19" i="4"/>
  <c r="F15" i="4"/>
  <c r="E15" i="4"/>
  <c r="F14" i="4"/>
  <c r="E14" i="4"/>
  <c r="D14" i="4" s="1"/>
  <c r="F13" i="4"/>
  <c r="E13" i="4"/>
  <c r="F12" i="4"/>
  <c r="E12" i="4"/>
  <c r="A5" i="4"/>
  <c r="A4" i="4"/>
  <c r="A3" i="4"/>
  <c r="A2" i="4"/>
  <c r="A2" i="3"/>
  <c r="A3" i="3"/>
  <c r="A4" i="3"/>
  <c r="A5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E43" i="3"/>
  <c r="F43" i="3"/>
  <c r="E44" i="3"/>
  <c r="F44" i="3"/>
  <c r="E45" i="3"/>
  <c r="F45" i="3"/>
  <c r="E46" i="3"/>
  <c r="D46" i="3" s="1"/>
  <c r="F46" i="3"/>
  <c r="E47" i="3"/>
  <c r="D47" i="3" s="1"/>
  <c r="F47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E49" i="3"/>
  <c r="D49" i="3" s="1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D73" i="3"/>
  <c r="D74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E82" i="3"/>
  <c r="F82" i="3"/>
  <c r="J82" i="3"/>
  <c r="K82" i="3"/>
  <c r="L82" i="3"/>
  <c r="M82" i="3"/>
  <c r="N82" i="3"/>
  <c r="O82" i="3"/>
  <c r="P82" i="3"/>
  <c r="Q82" i="3"/>
  <c r="R82" i="3"/>
  <c r="S82" i="3"/>
  <c r="E83" i="3"/>
  <c r="F83" i="3"/>
  <c r="J83" i="3"/>
  <c r="K83" i="3"/>
  <c r="L83" i="3"/>
  <c r="M83" i="3"/>
  <c r="N83" i="3"/>
  <c r="O83" i="3"/>
  <c r="P83" i="3"/>
  <c r="Q83" i="3"/>
  <c r="R83" i="3"/>
  <c r="S83" i="3"/>
  <c r="E84" i="3"/>
  <c r="F84" i="3"/>
  <c r="J84" i="3"/>
  <c r="K84" i="3"/>
  <c r="L84" i="3"/>
  <c r="M84" i="3"/>
  <c r="N84" i="3"/>
  <c r="O84" i="3"/>
  <c r="P84" i="3"/>
  <c r="Q84" i="3"/>
  <c r="R84" i="3"/>
  <c r="S84" i="3"/>
  <c r="E85" i="3"/>
  <c r="F85" i="3"/>
  <c r="J85" i="3"/>
  <c r="K85" i="3"/>
  <c r="L85" i="3"/>
  <c r="M85" i="3"/>
  <c r="N85" i="3"/>
  <c r="O85" i="3"/>
  <c r="P85" i="3"/>
  <c r="Q85" i="3"/>
  <c r="R85" i="3"/>
  <c r="S85" i="3"/>
  <c r="E86" i="3"/>
  <c r="F86" i="3"/>
  <c r="J86" i="3"/>
  <c r="K86" i="3"/>
  <c r="L86" i="3"/>
  <c r="M86" i="3"/>
  <c r="N86" i="3"/>
  <c r="O86" i="3"/>
  <c r="P86" i="3"/>
  <c r="Q86" i="3"/>
  <c r="R86" i="3"/>
  <c r="S86" i="3"/>
  <c r="E87" i="3"/>
  <c r="F87" i="3"/>
  <c r="J87" i="3"/>
  <c r="K87" i="3"/>
  <c r="L87" i="3"/>
  <c r="M87" i="3"/>
  <c r="N87" i="3"/>
  <c r="O87" i="3"/>
  <c r="P87" i="3"/>
  <c r="Q87" i="3"/>
  <c r="R87" i="3"/>
  <c r="S87" i="3"/>
  <c r="E88" i="3"/>
  <c r="F88" i="3"/>
  <c r="L88" i="3"/>
  <c r="M88" i="3"/>
  <c r="N88" i="3"/>
  <c r="O88" i="3"/>
  <c r="P88" i="3"/>
  <c r="Q88" i="3"/>
  <c r="R88" i="3"/>
  <c r="S88" i="3"/>
  <c r="E89" i="3"/>
  <c r="F89" i="3"/>
  <c r="I89" i="3"/>
  <c r="J89" i="3"/>
  <c r="K89" i="3"/>
  <c r="L89" i="3"/>
  <c r="M89" i="3"/>
  <c r="N89" i="3"/>
  <c r="O89" i="3"/>
  <c r="P89" i="3"/>
  <c r="Q89" i="3"/>
  <c r="R89" i="3"/>
  <c r="S89" i="3"/>
  <c r="E90" i="3"/>
  <c r="F90" i="3"/>
  <c r="G90" i="3"/>
  <c r="K90" i="3"/>
  <c r="P90" i="3"/>
  <c r="R90" i="3"/>
  <c r="S90" i="3"/>
  <c r="E91" i="3"/>
  <c r="F91" i="3"/>
  <c r="G91" i="3"/>
  <c r="K91" i="3"/>
  <c r="P91" i="3"/>
  <c r="R91" i="3"/>
  <c r="S91" i="3"/>
  <c r="E92" i="3"/>
  <c r="F92" i="3"/>
  <c r="G92" i="3"/>
  <c r="H92" i="3"/>
  <c r="I92" i="3"/>
  <c r="J92" i="3"/>
  <c r="K92" i="3"/>
  <c r="L92" i="3"/>
  <c r="M92" i="3"/>
  <c r="N92" i="3"/>
  <c r="P92" i="3"/>
  <c r="Q92" i="3"/>
  <c r="R92" i="3"/>
  <c r="S92" i="3"/>
  <c r="E93" i="3"/>
  <c r="F93" i="3"/>
  <c r="G93" i="3"/>
  <c r="H93" i="3"/>
  <c r="I93" i="3"/>
  <c r="J93" i="3"/>
  <c r="K93" i="3"/>
  <c r="L93" i="3"/>
  <c r="M93" i="3"/>
  <c r="N93" i="3"/>
  <c r="P93" i="3"/>
  <c r="Q93" i="3"/>
  <c r="R93" i="3"/>
  <c r="S93" i="3"/>
  <c r="E94" i="3"/>
  <c r="F94" i="3"/>
  <c r="G94" i="3"/>
  <c r="H94" i="3"/>
  <c r="I94" i="3"/>
  <c r="J94" i="3"/>
  <c r="K94" i="3"/>
  <c r="L94" i="3"/>
  <c r="M94" i="3"/>
  <c r="N94" i="3"/>
  <c r="P94" i="3"/>
  <c r="Q94" i="3"/>
  <c r="R94" i="3"/>
  <c r="S94" i="3"/>
  <c r="E95" i="3"/>
  <c r="F95" i="3"/>
  <c r="G95" i="3"/>
  <c r="H95" i="3"/>
  <c r="I95" i="3"/>
  <c r="J95" i="3"/>
  <c r="K95" i="3"/>
  <c r="L95" i="3"/>
  <c r="M95" i="3"/>
  <c r="N95" i="3"/>
  <c r="P95" i="3"/>
  <c r="Q95" i="3"/>
  <c r="R95" i="3"/>
  <c r="S95" i="3"/>
  <c r="E96" i="3"/>
  <c r="F96" i="3"/>
  <c r="J96" i="3"/>
  <c r="K96" i="3"/>
  <c r="L96" i="3"/>
  <c r="M96" i="3"/>
  <c r="N96" i="3"/>
  <c r="O96" i="3"/>
  <c r="P96" i="3"/>
  <c r="Q96" i="3"/>
  <c r="R96" i="3"/>
  <c r="S96" i="3"/>
  <c r="E97" i="3"/>
  <c r="F97" i="3"/>
  <c r="J97" i="3"/>
  <c r="K97" i="3"/>
  <c r="L97" i="3"/>
  <c r="M97" i="3"/>
  <c r="N97" i="3"/>
  <c r="O97" i="3"/>
  <c r="P97" i="3"/>
  <c r="Q97" i="3"/>
  <c r="R97" i="3"/>
  <c r="S97" i="3"/>
  <c r="E98" i="3"/>
  <c r="F98" i="3"/>
  <c r="L98" i="3"/>
  <c r="M98" i="3"/>
  <c r="N98" i="3"/>
  <c r="O98" i="3"/>
  <c r="P98" i="3"/>
  <c r="R98" i="3"/>
  <c r="S98" i="3"/>
  <c r="E99" i="3"/>
  <c r="F99" i="3"/>
  <c r="L99" i="3"/>
  <c r="M99" i="3"/>
  <c r="N99" i="3"/>
  <c r="O99" i="3"/>
  <c r="P99" i="3"/>
  <c r="R99" i="3"/>
  <c r="S99" i="3"/>
  <c r="E100" i="3"/>
  <c r="F100" i="3"/>
  <c r="L100" i="3"/>
  <c r="M100" i="3"/>
  <c r="N100" i="3"/>
  <c r="O100" i="3"/>
  <c r="P100" i="3"/>
  <c r="R100" i="3"/>
  <c r="S100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D112" i="3"/>
  <c r="D113" i="3"/>
  <c r="D114" i="3"/>
  <c r="D115" i="3"/>
  <c r="D116" i="3"/>
  <c r="D117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E123" i="3"/>
  <c r="D123" i="3" s="1"/>
  <c r="F123" i="3"/>
  <c r="E124" i="3"/>
  <c r="D124" i="3" s="1"/>
  <c r="F124" i="3"/>
  <c r="E125" i="3"/>
  <c r="D125" i="3" s="1"/>
  <c r="F125" i="3"/>
  <c r="J126" i="3"/>
  <c r="L126" i="3"/>
  <c r="M126" i="3"/>
  <c r="N126" i="3"/>
  <c r="E127" i="3"/>
  <c r="F127" i="3"/>
  <c r="E128" i="3"/>
  <c r="F128" i="3"/>
  <c r="D128" i="3" s="1"/>
  <c r="E129" i="3"/>
  <c r="D129" i="3" s="1"/>
  <c r="F129" i="3"/>
  <c r="E130" i="3"/>
  <c r="F130" i="3"/>
  <c r="E131" i="3"/>
  <c r="D131" i="3" s="1"/>
  <c r="F131" i="3"/>
  <c r="E132" i="3"/>
  <c r="F132" i="3"/>
  <c r="D132" i="3" s="1"/>
  <c r="I133" i="3"/>
  <c r="K133" i="3"/>
  <c r="M133" i="3"/>
  <c r="N133" i="3"/>
  <c r="E134" i="3"/>
  <c r="F134" i="3"/>
  <c r="E135" i="3"/>
  <c r="D135" i="3" s="1"/>
  <c r="F135" i="3"/>
  <c r="E136" i="3"/>
  <c r="F136" i="3"/>
  <c r="E137" i="3"/>
  <c r="D137" i="3" s="1"/>
  <c r="F137" i="3"/>
  <c r="E138" i="3"/>
  <c r="F138" i="3"/>
  <c r="D138" i="3" s="1"/>
  <c r="E139" i="3"/>
  <c r="D139" i="3" s="1"/>
  <c r="F139" i="3"/>
  <c r="E140" i="3"/>
  <c r="F140" i="3"/>
  <c r="E141" i="3"/>
  <c r="D141" i="3" s="1"/>
  <c r="F141" i="3"/>
  <c r="E142" i="3"/>
  <c r="F142" i="3"/>
  <c r="E143" i="3"/>
  <c r="D143" i="3" s="1"/>
  <c r="F143" i="3"/>
  <c r="E144" i="3"/>
  <c r="D144" i="3" s="1"/>
  <c r="F144" i="3"/>
  <c r="E145" i="3"/>
  <c r="F145" i="3"/>
  <c r="D146" i="3"/>
  <c r="E146" i="3"/>
  <c r="F146" i="3"/>
  <c r="E147" i="3"/>
  <c r="D147" i="3" s="1"/>
  <c r="F147" i="3"/>
  <c r="E148" i="3"/>
  <c r="F148" i="3"/>
  <c r="E149" i="3"/>
  <c r="D149" i="3" s="1"/>
  <c r="F149" i="3"/>
  <c r="E154" i="3"/>
  <c r="F154" i="3"/>
  <c r="E155" i="3"/>
  <c r="D155" i="3" s="1"/>
  <c r="F155" i="3"/>
  <c r="E156" i="3"/>
  <c r="F156" i="3"/>
  <c r="D156" i="3" s="1"/>
  <c r="E157" i="3"/>
  <c r="D157" i="3" s="1"/>
  <c r="F157" i="3"/>
  <c r="D162" i="3"/>
  <c r="D163" i="3"/>
  <c r="D164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Z184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Z192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D227" i="3"/>
  <c r="D228" i="3"/>
  <c r="D229" i="3"/>
  <c r="D231" i="3"/>
  <c r="D232" i="3"/>
  <c r="D238" i="3"/>
  <c r="E238" i="3"/>
  <c r="B293" i="3"/>
  <c r="D12" i="4" l="1"/>
  <c r="D25" i="4"/>
  <c r="D31" i="4"/>
  <c r="D35" i="4"/>
  <c r="D37" i="4"/>
  <c r="D55" i="4"/>
  <c r="D136" i="4"/>
  <c r="D146" i="4"/>
  <c r="D156" i="4"/>
  <c r="D173" i="4"/>
  <c r="D175" i="4"/>
  <c r="D186" i="4"/>
  <c r="D217" i="4"/>
  <c r="E219" i="4"/>
  <c r="D219" i="4" s="1"/>
  <c r="F220" i="4"/>
  <c r="F221" i="4"/>
  <c r="D140" i="3"/>
  <c r="D181" i="4"/>
  <c r="D183" i="4"/>
  <c r="D195" i="4"/>
  <c r="D197" i="4"/>
  <c r="F126" i="3"/>
  <c r="D54" i="3"/>
  <c r="D52" i="3"/>
  <c r="D50" i="3"/>
  <c r="D13" i="4"/>
  <c r="D15" i="4"/>
  <c r="D49" i="4"/>
  <c r="D139" i="4"/>
  <c r="D143" i="4"/>
  <c r="D155" i="4"/>
  <c r="D205" i="4"/>
  <c r="D207" i="4"/>
  <c r="D218" i="4"/>
  <c r="E220" i="4"/>
  <c r="E221" i="4"/>
  <c r="E222" i="4"/>
  <c r="D38" i="5"/>
  <c r="A293" i="5" s="1"/>
  <c r="X219" i="3"/>
  <c r="E48" i="3"/>
  <c r="T38" i="3"/>
  <c r="D142" i="3"/>
  <c r="E133" i="3"/>
  <c r="D118" i="3"/>
  <c r="D55" i="3"/>
  <c r="D53" i="3"/>
  <c r="D51" i="3"/>
  <c r="F38" i="4"/>
  <c r="D27" i="4"/>
  <c r="D141" i="4"/>
  <c r="D171" i="4"/>
  <c r="D180" i="4"/>
  <c r="D193" i="4"/>
  <c r="D203" i="4"/>
  <c r="D212" i="4"/>
  <c r="D221" i="4"/>
  <c r="D56" i="5"/>
  <c r="E216" i="3"/>
  <c r="D154" i="3"/>
  <c r="D148" i="3"/>
  <c r="D145" i="3"/>
  <c r="D136" i="3"/>
  <c r="F133" i="3"/>
  <c r="F48" i="3"/>
  <c r="D45" i="3"/>
  <c r="D43" i="3"/>
  <c r="D33" i="4"/>
  <c r="D46" i="4"/>
  <c r="D118" i="4"/>
  <c r="D140" i="4"/>
  <c r="D142" i="4"/>
  <c r="D144" i="4"/>
  <c r="D147" i="4"/>
  <c r="D177" i="4"/>
  <c r="D187" i="4"/>
  <c r="D196" i="4"/>
  <c r="D209" i="4"/>
  <c r="D44" i="3"/>
  <c r="D23" i="4"/>
  <c r="D32" i="4"/>
  <c r="D43" i="4"/>
  <c r="D45" i="4"/>
  <c r="D47" i="4"/>
  <c r="F48" i="4"/>
  <c r="D48" i="4" s="1"/>
  <c r="D107" i="4"/>
  <c r="K221" i="3"/>
  <c r="Q38" i="3"/>
  <c r="AB38" i="3"/>
  <c r="E206" i="3"/>
  <c r="O221" i="3"/>
  <c r="J219" i="3"/>
  <c r="Y222" i="3"/>
  <c r="D99" i="3"/>
  <c r="D91" i="3"/>
  <c r="D89" i="3"/>
  <c r="I38" i="3"/>
  <c r="AE38" i="3"/>
  <c r="G38" i="3"/>
  <c r="W221" i="3"/>
  <c r="F202" i="3"/>
  <c r="R219" i="3"/>
  <c r="X220" i="3"/>
  <c r="U221" i="3"/>
  <c r="H219" i="3"/>
  <c r="O222" i="3"/>
  <c r="T220" i="3"/>
  <c r="L220" i="3"/>
  <c r="M221" i="3"/>
  <c r="T219" i="3"/>
  <c r="L219" i="3"/>
  <c r="W222" i="3"/>
  <c r="Y221" i="3"/>
  <c r="F190" i="3"/>
  <c r="W38" i="3"/>
  <c r="O38" i="3"/>
  <c r="L38" i="3"/>
  <c r="AG38" i="3"/>
  <c r="Y38" i="3"/>
  <c r="F216" i="3"/>
  <c r="F207" i="3"/>
  <c r="E194" i="3"/>
  <c r="E182" i="3"/>
  <c r="E205" i="3"/>
  <c r="F201" i="3"/>
  <c r="E184" i="3"/>
  <c r="F205" i="3"/>
  <c r="F181" i="3"/>
  <c r="F178" i="3"/>
  <c r="Q221" i="3"/>
  <c r="K222" i="3"/>
  <c r="F173" i="3"/>
  <c r="E170" i="3"/>
  <c r="E169" i="3"/>
  <c r="D50" i="4"/>
  <c r="E56" i="4"/>
  <c r="F218" i="3"/>
  <c r="E212" i="3"/>
  <c r="E210" i="3"/>
  <c r="F208" i="3"/>
  <c r="F206" i="3"/>
  <c r="E204" i="3"/>
  <c r="H220" i="3"/>
  <c r="F188" i="3"/>
  <c r="E185" i="3"/>
  <c r="E38" i="4"/>
  <c r="D126" i="4"/>
  <c r="E214" i="3"/>
  <c r="F210" i="3"/>
  <c r="E198" i="3"/>
  <c r="E193" i="3"/>
  <c r="F183" i="3"/>
  <c r="I221" i="3"/>
  <c r="P219" i="3"/>
  <c r="F175" i="3"/>
  <c r="S222" i="3"/>
  <c r="E174" i="3"/>
  <c r="G222" i="3"/>
  <c r="E217" i="3"/>
  <c r="F214" i="3"/>
  <c r="E207" i="3"/>
  <c r="E192" i="3"/>
  <c r="S221" i="3"/>
  <c r="G221" i="3"/>
  <c r="D44" i="4"/>
  <c r="D191" i="4"/>
  <c r="F184" i="3"/>
  <c r="F182" i="3"/>
  <c r="E181" i="3"/>
  <c r="U222" i="3"/>
  <c r="Q222" i="3"/>
  <c r="I222" i="3"/>
  <c r="F177" i="3"/>
  <c r="D103" i="3"/>
  <c r="F107" i="3"/>
  <c r="N107" i="3"/>
  <c r="F37" i="3"/>
  <c r="E32" i="3"/>
  <c r="F200" i="3"/>
  <c r="F193" i="3"/>
  <c r="E191" i="3"/>
  <c r="F187" i="3"/>
  <c r="M222" i="3"/>
  <c r="F33" i="3"/>
  <c r="F29" i="3"/>
  <c r="E28" i="3"/>
  <c r="F25" i="3"/>
  <c r="E24" i="3"/>
  <c r="F20" i="3"/>
  <c r="AC38" i="3"/>
  <c r="U38" i="3"/>
  <c r="M38" i="3"/>
  <c r="E14" i="3"/>
  <c r="F13" i="3"/>
  <c r="F56" i="4"/>
  <c r="P220" i="3"/>
  <c r="F172" i="3"/>
  <c r="D104" i="3"/>
  <c r="D98" i="3"/>
  <c r="D96" i="3"/>
  <c r="D94" i="3"/>
  <c r="H107" i="3"/>
  <c r="L107" i="3"/>
  <c r="E37" i="3"/>
  <c r="F36" i="3"/>
  <c r="F32" i="3"/>
  <c r="E31" i="3"/>
  <c r="F28" i="3"/>
  <c r="E27" i="3"/>
  <c r="R38" i="3"/>
  <c r="N38" i="3"/>
  <c r="F24" i="3"/>
  <c r="E23" i="3"/>
  <c r="E20" i="3"/>
  <c r="AF38" i="3"/>
  <c r="X38" i="3"/>
  <c r="P38" i="3"/>
  <c r="F19" i="3"/>
  <c r="H38" i="3"/>
  <c r="E15" i="3"/>
  <c r="F12" i="3"/>
  <c r="D24" i="4"/>
  <c r="F126" i="4"/>
  <c r="D138" i="4"/>
  <c r="D172" i="4"/>
  <c r="D188" i="4"/>
  <c r="D204" i="4"/>
  <c r="D220" i="4"/>
  <c r="D222" i="4"/>
  <c r="F203" i="3"/>
  <c r="E202" i="3"/>
  <c r="F198" i="3"/>
  <c r="E196" i="3"/>
  <c r="F195" i="3"/>
  <c r="F194" i="3"/>
  <c r="F192" i="3"/>
  <c r="E189" i="3"/>
  <c r="F186" i="3"/>
  <c r="F185" i="3"/>
  <c r="E183" i="3"/>
  <c r="F179" i="3"/>
  <c r="Z220" i="3"/>
  <c r="V220" i="3"/>
  <c r="R220" i="3"/>
  <c r="N220" i="3"/>
  <c r="J220" i="3"/>
  <c r="E175" i="3"/>
  <c r="D175" i="3" s="1"/>
  <c r="V219" i="3"/>
  <c r="N219" i="3"/>
  <c r="F171" i="3"/>
  <c r="F170" i="3"/>
  <c r="D105" i="3"/>
  <c r="D101" i="3"/>
  <c r="D87" i="3"/>
  <c r="D85" i="3"/>
  <c r="D83" i="3"/>
  <c r="E36" i="3"/>
  <c r="D36" i="3" s="1"/>
  <c r="F35" i="3"/>
  <c r="E34" i="3"/>
  <c r="F31" i="3"/>
  <c r="E30" i="3"/>
  <c r="F27" i="3"/>
  <c r="E26" i="3"/>
  <c r="AH38" i="3"/>
  <c r="AD38" i="3"/>
  <c r="Z38" i="3"/>
  <c r="V38" i="3"/>
  <c r="F23" i="3"/>
  <c r="E22" i="3"/>
  <c r="AI38" i="3"/>
  <c r="AA38" i="3"/>
  <c r="S38" i="3"/>
  <c r="K38" i="3"/>
  <c r="E19" i="3"/>
  <c r="D19" i="3" s="1"/>
  <c r="F15" i="3"/>
  <c r="E12" i="3"/>
  <c r="D19" i="4"/>
  <c r="D36" i="4"/>
  <c r="D54" i="4"/>
  <c r="D154" i="4"/>
  <c r="D184" i="4"/>
  <c r="D200" i="4"/>
  <c r="D216" i="4"/>
  <c r="E218" i="3"/>
  <c r="F217" i="3"/>
  <c r="F215" i="3"/>
  <c r="F213" i="3"/>
  <c r="F212" i="3"/>
  <c r="F204" i="3"/>
  <c r="E203" i="3"/>
  <c r="D203" i="3" s="1"/>
  <c r="E201" i="3"/>
  <c r="F199" i="3"/>
  <c r="F196" i="3"/>
  <c r="F191" i="3"/>
  <c r="E190" i="3"/>
  <c r="F189" i="3"/>
  <c r="E186" i="3"/>
  <c r="F180" i="3"/>
  <c r="E176" i="3"/>
  <c r="E173" i="3"/>
  <c r="F169" i="3"/>
  <c r="D106" i="3"/>
  <c r="D102" i="3"/>
  <c r="D100" i="3"/>
  <c r="D90" i="3"/>
  <c r="R107" i="3"/>
  <c r="E35" i="3"/>
  <c r="F34" i="3"/>
  <c r="E33" i="3"/>
  <c r="F30" i="3"/>
  <c r="E29" i="3"/>
  <c r="F26" i="3"/>
  <c r="E25" i="3"/>
  <c r="F22" i="3"/>
  <c r="F14" i="3"/>
  <c r="E13" i="3"/>
  <c r="E178" i="3"/>
  <c r="F176" i="3"/>
  <c r="V222" i="3"/>
  <c r="R222" i="3"/>
  <c r="N222" i="3"/>
  <c r="J222" i="3"/>
  <c r="F174" i="3"/>
  <c r="W220" i="3"/>
  <c r="S220" i="3"/>
  <c r="O220" i="3"/>
  <c r="K220" i="3"/>
  <c r="E172" i="3"/>
  <c r="G220" i="3"/>
  <c r="D95" i="3"/>
  <c r="D84" i="3"/>
  <c r="E211" i="3"/>
  <c r="E209" i="3"/>
  <c r="V221" i="3"/>
  <c r="R221" i="3"/>
  <c r="N221" i="3"/>
  <c r="J221" i="3"/>
  <c r="F197" i="3"/>
  <c r="E195" i="3"/>
  <c r="E187" i="3"/>
  <c r="E179" i="3"/>
  <c r="Y219" i="3"/>
  <c r="U219" i="3"/>
  <c r="Q219" i="3"/>
  <c r="M219" i="3"/>
  <c r="I219" i="3"/>
  <c r="J107" i="3"/>
  <c r="D92" i="3"/>
  <c r="D48" i="3"/>
  <c r="E208" i="3"/>
  <c r="E188" i="3"/>
  <c r="E180" i="3"/>
  <c r="X222" i="3"/>
  <c r="T222" i="3"/>
  <c r="P222" i="3"/>
  <c r="L222" i="3"/>
  <c r="H222" i="3"/>
  <c r="Y220" i="3"/>
  <c r="U220" i="3"/>
  <c r="Q220" i="3"/>
  <c r="M220" i="3"/>
  <c r="I220" i="3"/>
  <c r="P107" i="3"/>
  <c r="E215" i="3"/>
  <c r="E199" i="3"/>
  <c r="X221" i="3"/>
  <c r="T221" i="3"/>
  <c r="P221" i="3"/>
  <c r="L221" i="3"/>
  <c r="H221" i="3"/>
  <c r="E177" i="3"/>
  <c r="W219" i="3"/>
  <c r="S219" i="3"/>
  <c r="O219" i="3"/>
  <c r="K219" i="3"/>
  <c r="E171" i="3"/>
  <c r="G219" i="3"/>
  <c r="D130" i="3"/>
  <c r="D88" i="3"/>
  <c r="D79" i="3"/>
  <c r="E213" i="3"/>
  <c r="F209" i="3"/>
  <c r="E197" i="3"/>
  <c r="D97" i="3"/>
  <c r="D93" i="3"/>
  <c r="D86" i="3"/>
  <c r="D80" i="3"/>
  <c r="Q107" i="3"/>
  <c r="M107" i="3"/>
  <c r="I107" i="3"/>
  <c r="E107" i="3"/>
  <c r="F56" i="3"/>
  <c r="D81" i="3"/>
  <c r="D56" i="3"/>
  <c r="F211" i="3"/>
  <c r="E200" i="3"/>
  <c r="D134" i="3"/>
  <c r="D133" i="3" s="1"/>
  <c r="D127" i="3"/>
  <c r="D126" i="3" s="1"/>
  <c r="E126" i="3"/>
  <c r="D82" i="3"/>
  <c r="S107" i="3"/>
  <c r="O107" i="3"/>
  <c r="K107" i="3"/>
  <c r="D78" i="3"/>
  <c r="G107" i="3"/>
  <c r="E56" i="3"/>
  <c r="J38" i="3"/>
  <c r="B293" i="2"/>
  <c r="E238" i="2"/>
  <c r="D238" i="2"/>
  <c r="D232" i="2"/>
  <c r="D231" i="2"/>
  <c r="D229" i="2"/>
  <c r="D228" i="2"/>
  <c r="D227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F222" i="2" s="1"/>
  <c r="G222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F221" i="2" s="1"/>
  <c r="G221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F220" i="2" s="1"/>
  <c r="G220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F219" i="2" s="1"/>
  <c r="G219" i="2"/>
  <c r="E219" i="2" s="1"/>
  <c r="F218" i="2"/>
  <c r="E218" i="2"/>
  <c r="D218" i="2" s="1"/>
  <c r="F217" i="2"/>
  <c r="D217" i="2" s="1"/>
  <c r="E217" i="2"/>
  <c r="F216" i="2"/>
  <c r="E216" i="2"/>
  <c r="F215" i="2"/>
  <c r="E215" i="2"/>
  <c r="D215" i="2" s="1"/>
  <c r="F214" i="2"/>
  <c r="E214" i="2"/>
  <c r="D214" i="2" s="1"/>
  <c r="F213" i="2"/>
  <c r="D213" i="2" s="1"/>
  <c r="E213" i="2"/>
  <c r="F212" i="2"/>
  <c r="E212" i="2"/>
  <c r="F211" i="2"/>
  <c r="D211" i="2" s="1"/>
  <c r="E211" i="2"/>
  <c r="F210" i="2"/>
  <c r="E210" i="2"/>
  <c r="D210" i="2" s="1"/>
  <c r="F209" i="2"/>
  <c r="D209" i="2" s="1"/>
  <c r="E209" i="2"/>
  <c r="F208" i="2"/>
  <c r="E208" i="2"/>
  <c r="F207" i="2"/>
  <c r="E207" i="2"/>
  <c r="D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D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D191" i="2" s="1"/>
  <c r="F190" i="2"/>
  <c r="E190" i="2"/>
  <c r="D190" i="2" s="1"/>
  <c r="F189" i="2"/>
  <c r="D189" i="2" s="1"/>
  <c r="E189" i="2"/>
  <c r="F188" i="2"/>
  <c r="E188" i="2"/>
  <c r="F187" i="2"/>
  <c r="D187" i="2" s="1"/>
  <c r="E187" i="2"/>
  <c r="F186" i="2"/>
  <c r="E186" i="2"/>
  <c r="D186" i="2" s="1"/>
  <c r="F185" i="2"/>
  <c r="D185" i="2" s="1"/>
  <c r="E185" i="2"/>
  <c r="F184" i="2"/>
  <c r="E184" i="2"/>
  <c r="F183" i="2"/>
  <c r="E183" i="2"/>
  <c r="D183" i="2" s="1"/>
  <c r="F182" i="2"/>
  <c r="E182" i="2"/>
  <c r="D182" i="2" s="1"/>
  <c r="F181" i="2"/>
  <c r="D181" i="2" s="1"/>
  <c r="E181" i="2"/>
  <c r="F180" i="2"/>
  <c r="E180" i="2"/>
  <c r="F179" i="2"/>
  <c r="D179" i="2" s="1"/>
  <c r="E179" i="2"/>
  <c r="F178" i="2"/>
  <c r="E178" i="2"/>
  <c r="D178" i="2" s="1"/>
  <c r="F177" i="2"/>
  <c r="D177" i="2" s="1"/>
  <c r="E177" i="2"/>
  <c r="F176" i="2"/>
  <c r="E176" i="2"/>
  <c r="F175" i="2"/>
  <c r="E175" i="2"/>
  <c r="D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D164" i="2"/>
  <c r="D163" i="2"/>
  <c r="D162" i="2"/>
  <c r="F157" i="2"/>
  <c r="E157" i="2"/>
  <c r="D157" i="2" s="1"/>
  <c r="F156" i="2"/>
  <c r="E156" i="2"/>
  <c r="D156" i="2"/>
  <c r="F155" i="2"/>
  <c r="E155" i="2"/>
  <c r="F154" i="2"/>
  <c r="E154" i="2"/>
  <c r="D154" i="2" s="1"/>
  <c r="F149" i="2"/>
  <c r="E149" i="2"/>
  <c r="F148" i="2"/>
  <c r="E148" i="2"/>
  <c r="F147" i="2"/>
  <c r="E147" i="2"/>
  <c r="F146" i="2"/>
  <c r="E146" i="2"/>
  <c r="D146" i="2" s="1"/>
  <c r="F145" i="2"/>
  <c r="E145" i="2"/>
  <c r="F144" i="2"/>
  <c r="E144" i="2"/>
  <c r="D144" i="2"/>
  <c r="F143" i="2"/>
  <c r="E143" i="2"/>
  <c r="F142" i="2"/>
  <c r="E142" i="2"/>
  <c r="D142" i="2" s="1"/>
  <c r="F141" i="2"/>
  <c r="E141" i="2"/>
  <c r="F140" i="2"/>
  <c r="E140" i="2"/>
  <c r="F139" i="2"/>
  <c r="E139" i="2"/>
  <c r="F138" i="2"/>
  <c r="E138" i="2"/>
  <c r="D138" i="2" s="1"/>
  <c r="F137" i="2"/>
  <c r="E137" i="2"/>
  <c r="F136" i="2"/>
  <c r="E136" i="2"/>
  <c r="D136" i="2" s="1"/>
  <c r="F135" i="2"/>
  <c r="E135" i="2"/>
  <c r="F134" i="2"/>
  <c r="E134" i="2"/>
  <c r="N133" i="2"/>
  <c r="M133" i="2"/>
  <c r="K133" i="2"/>
  <c r="I133" i="2"/>
  <c r="F132" i="2"/>
  <c r="E132" i="2"/>
  <c r="D132" i="2" s="1"/>
  <c r="F131" i="2"/>
  <c r="D131" i="2" s="1"/>
  <c r="E131" i="2"/>
  <c r="F130" i="2"/>
  <c r="E130" i="2"/>
  <c r="F129" i="2"/>
  <c r="D129" i="2" s="1"/>
  <c r="E129" i="2"/>
  <c r="F128" i="2"/>
  <c r="E128" i="2"/>
  <c r="D128" i="2" s="1"/>
  <c r="F127" i="2"/>
  <c r="D127" i="2" s="1"/>
  <c r="E127" i="2"/>
  <c r="E126" i="2" s="1"/>
  <c r="N126" i="2"/>
  <c r="M126" i="2"/>
  <c r="L126" i="2"/>
  <c r="J126" i="2"/>
  <c r="F125" i="2"/>
  <c r="E125" i="2"/>
  <c r="D125" i="2" s="1"/>
  <c r="F124" i="2"/>
  <c r="D124" i="2" s="1"/>
  <c r="E124" i="2"/>
  <c r="F123" i="2"/>
  <c r="E123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7" i="2"/>
  <c r="D116" i="2"/>
  <c r="D115" i="2"/>
  <c r="D114" i="2"/>
  <c r="D113" i="2"/>
  <c r="D112" i="2"/>
  <c r="D118" i="2" s="1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107" i="2" s="1"/>
  <c r="D74" i="2"/>
  <c r="D73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5" i="2"/>
  <c r="E55" i="2"/>
  <c r="D55" i="2"/>
  <c r="F54" i="2"/>
  <c r="E54" i="2"/>
  <c r="F53" i="2"/>
  <c r="E53" i="2"/>
  <c r="D53" i="2" s="1"/>
  <c r="F52" i="2"/>
  <c r="E52" i="2"/>
  <c r="F51" i="2"/>
  <c r="E51" i="2"/>
  <c r="F50" i="2"/>
  <c r="E50" i="2"/>
  <c r="F49" i="2"/>
  <c r="E49" i="2"/>
  <c r="D49" i="2" s="1"/>
  <c r="AG48" i="2"/>
  <c r="AF48" i="2"/>
  <c r="AE48" i="2"/>
  <c r="AD48" i="2"/>
  <c r="AC48" i="2"/>
  <c r="AB48" i="2"/>
  <c r="AA48" i="2"/>
  <c r="Z48" i="2"/>
  <c r="Y48" i="2"/>
  <c r="X48" i="2"/>
  <c r="W48" i="2"/>
  <c r="V48" i="2"/>
  <c r="F48" i="2" s="1"/>
  <c r="U48" i="2"/>
  <c r="E48" i="2"/>
  <c r="F47" i="2"/>
  <c r="E47" i="2"/>
  <c r="D47" i="2" s="1"/>
  <c r="F46" i="2"/>
  <c r="E46" i="2"/>
  <c r="D46" i="2" s="1"/>
  <c r="F45" i="2"/>
  <c r="D45" i="2" s="1"/>
  <c r="E45" i="2"/>
  <c r="F44" i="2"/>
  <c r="E44" i="2"/>
  <c r="F43" i="2"/>
  <c r="D43" i="2" s="1"/>
  <c r="E43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7" i="2"/>
  <c r="D37" i="2" s="1"/>
  <c r="E37" i="2"/>
  <c r="F36" i="2"/>
  <c r="E36" i="2"/>
  <c r="F35" i="2"/>
  <c r="E35" i="2"/>
  <c r="F34" i="2"/>
  <c r="E34" i="2"/>
  <c r="D34" i="2" s="1"/>
  <c r="F33" i="2"/>
  <c r="E33" i="2"/>
  <c r="D33" i="2" s="1"/>
  <c r="F32" i="2"/>
  <c r="E32" i="2"/>
  <c r="F31" i="2"/>
  <c r="E31" i="2"/>
  <c r="F30" i="2"/>
  <c r="E30" i="2"/>
  <c r="D30" i="2" s="1"/>
  <c r="F29" i="2"/>
  <c r="D29" i="2" s="1"/>
  <c r="E29" i="2"/>
  <c r="F28" i="2"/>
  <c r="E28" i="2"/>
  <c r="F27" i="2"/>
  <c r="E27" i="2"/>
  <c r="F26" i="2"/>
  <c r="E26" i="2"/>
  <c r="D26" i="2" s="1"/>
  <c r="F25" i="2"/>
  <c r="D25" i="2" s="1"/>
  <c r="E25" i="2"/>
  <c r="F24" i="2"/>
  <c r="E24" i="2"/>
  <c r="F23" i="2"/>
  <c r="E23" i="2"/>
  <c r="D23" i="2" s="1"/>
  <c r="F22" i="2"/>
  <c r="E22" i="2"/>
  <c r="F20" i="2"/>
  <c r="E20" i="2"/>
  <c r="F19" i="2"/>
  <c r="E19" i="2"/>
  <c r="F15" i="2"/>
  <c r="E15" i="2"/>
  <c r="D15" i="2" s="1"/>
  <c r="F14" i="2"/>
  <c r="E14" i="2"/>
  <c r="F13" i="2"/>
  <c r="E13" i="2"/>
  <c r="D13" i="2"/>
  <c r="F12" i="2"/>
  <c r="E12" i="2"/>
  <c r="A5" i="2"/>
  <c r="A4" i="2"/>
  <c r="A3" i="2"/>
  <c r="A2" i="2"/>
  <c r="B293" i="1"/>
  <c r="E238" i="1"/>
  <c r="D238" i="1"/>
  <c r="D232" i="1"/>
  <c r="D231" i="1"/>
  <c r="D229" i="1"/>
  <c r="D228" i="1"/>
  <c r="D227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E222" i="1" s="1"/>
  <c r="H222" i="1"/>
  <c r="F222" i="1" s="1"/>
  <c r="G222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F221" i="1" s="1"/>
  <c r="G221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8" i="1"/>
  <c r="D218" i="1" s="1"/>
  <c r="E218" i="1"/>
  <c r="F217" i="1"/>
  <c r="E217" i="1"/>
  <c r="F216" i="1"/>
  <c r="E216" i="1"/>
  <c r="D216" i="1" s="1"/>
  <c r="F215" i="1"/>
  <c r="E215" i="1"/>
  <c r="F214" i="1"/>
  <c r="E214" i="1"/>
  <c r="D214" i="1" s="1"/>
  <c r="F213" i="1"/>
  <c r="E213" i="1"/>
  <c r="F212" i="1"/>
  <c r="E212" i="1"/>
  <c r="F211" i="1"/>
  <c r="E211" i="1"/>
  <c r="D211" i="1" s="1"/>
  <c r="F210" i="1"/>
  <c r="E210" i="1"/>
  <c r="D210" i="1"/>
  <c r="F209" i="1"/>
  <c r="E209" i="1"/>
  <c r="F208" i="1"/>
  <c r="E208" i="1"/>
  <c r="D208" i="1" s="1"/>
  <c r="F207" i="1"/>
  <c r="E207" i="1"/>
  <c r="F206" i="1"/>
  <c r="E206" i="1"/>
  <c r="D206" i="1" s="1"/>
  <c r="F205" i="1"/>
  <c r="E205" i="1"/>
  <c r="F204" i="1"/>
  <c r="E204" i="1"/>
  <c r="F203" i="1"/>
  <c r="E203" i="1"/>
  <c r="D203" i="1"/>
  <c r="F202" i="1"/>
  <c r="D202" i="1" s="1"/>
  <c r="E202" i="1"/>
  <c r="F201" i="1"/>
  <c r="E201" i="1"/>
  <c r="F200" i="1"/>
  <c r="E200" i="1"/>
  <c r="D200" i="1" s="1"/>
  <c r="F199" i="1"/>
  <c r="E199" i="1"/>
  <c r="F198" i="1"/>
  <c r="E198" i="1"/>
  <c r="D198" i="1" s="1"/>
  <c r="F197" i="1"/>
  <c r="E197" i="1"/>
  <c r="F196" i="1"/>
  <c r="E196" i="1"/>
  <c r="F195" i="1"/>
  <c r="E195" i="1"/>
  <c r="D195" i="1" s="1"/>
  <c r="F194" i="1"/>
  <c r="E194" i="1"/>
  <c r="D194" i="1"/>
  <c r="F193" i="1"/>
  <c r="E193" i="1"/>
  <c r="F192" i="1"/>
  <c r="E192" i="1"/>
  <c r="D192" i="1" s="1"/>
  <c r="F191" i="1"/>
  <c r="E191" i="1"/>
  <c r="F190" i="1"/>
  <c r="E190" i="1"/>
  <c r="D190" i="1" s="1"/>
  <c r="F189" i="1"/>
  <c r="E189" i="1"/>
  <c r="F188" i="1"/>
  <c r="E188" i="1"/>
  <c r="F187" i="1"/>
  <c r="E187" i="1"/>
  <c r="D187" i="1"/>
  <c r="F186" i="1"/>
  <c r="D186" i="1" s="1"/>
  <c r="E186" i="1"/>
  <c r="F185" i="1"/>
  <c r="E185" i="1"/>
  <c r="F184" i="1"/>
  <c r="E184" i="1"/>
  <c r="D184" i="1" s="1"/>
  <c r="F183" i="1"/>
  <c r="E183" i="1"/>
  <c r="D183" i="1" s="1"/>
  <c r="F182" i="1"/>
  <c r="E182" i="1"/>
  <c r="D182" i="1" s="1"/>
  <c r="F181" i="1"/>
  <c r="E181" i="1"/>
  <c r="F180" i="1"/>
  <c r="E180" i="1"/>
  <c r="F179" i="1"/>
  <c r="E179" i="1"/>
  <c r="D179" i="1" s="1"/>
  <c r="F178" i="1"/>
  <c r="E178" i="1"/>
  <c r="F177" i="1"/>
  <c r="D177" i="1" s="1"/>
  <c r="E177" i="1"/>
  <c r="F176" i="1"/>
  <c r="E176" i="1"/>
  <c r="D176" i="1" s="1"/>
  <c r="F175" i="1"/>
  <c r="E175" i="1"/>
  <c r="F174" i="1"/>
  <c r="E174" i="1"/>
  <c r="D174" i="1" s="1"/>
  <c r="F173" i="1"/>
  <c r="E173" i="1"/>
  <c r="F172" i="1"/>
  <c r="E172" i="1"/>
  <c r="F171" i="1"/>
  <c r="D171" i="1" s="1"/>
  <c r="E171" i="1"/>
  <c r="F170" i="1"/>
  <c r="E170" i="1"/>
  <c r="F169" i="1"/>
  <c r="E169" i="1"/>
  <c r="D164" i="1"/>
  <c r="D163" i="1"/>
  <c r="D162" i="1"/>
  <c r="F157" i="1"/>
  <c r="E157" i="1"/>
  <c r="F156" i="1"/>
  <c r="E156" i="1"/>
  <c r="F155" i="1"/>
  <c r="E155" i="1"/>
  <c r="F154" i="1"/>
  <c r="E154" i="1"/>
  <c r="F149" i="1"/>
  <c r="E149" i="1"/>
  <c r="D149" i="1" s="1"/>
  <c r="F148" i="1"/>
  <c r="D148" i="1" s="1"/>
  <c r="E148" i="1"/>
  <c r="F147" i="1"/>
  <c r="E147" i="1"/>
  <c r="F146" i="1"/>
  <c r="E146" i="1"/>
  <c r="D146" i="1" s="1"/>
  <c r="F145" i="1"/>
  <c r="E145" i="1"/>
  <c r="F144" i="1"/>
  <c r="E144" i="1"/>
  <c r="F143" i="1"/>
  <c r="E143" i="1"/>
  <c r="F142" i="1"/>
  <c r="E142" i="1"/>
  <c r="F141" i="1"/>
  <c r="E141" i="1"/>
  <c r="D141" i="1" s="1"/>
  <c r="F140" i="1"/>
  <c r="E140" i="1"/>
  <c r="D140" i="1"/>
  <c r="F139" i="1"/>
  <c r="D139" i="1" s="1"/>
  <c r="E139" i="1"/>
  <c r="F138" i="1"/>
  <c r="E138" i="1"/>
  <c r="D138" i="1" s="1"/>
  <c r="F137" i="1"/>
  <c r="D137" i="1" s="1"/>
  <c r="E137" i="1"/>
  <c r="F136" i="1"/>
  <c r="E136" i="1"/>
  <c r="F135" i="1"/>
  <c r="E135" i="1"/>
  <c r="F134" i="1"/>
  <c r="E134" i="1"/>
  <c r="N133" i="1"/>
  <c r="M133" i="1"/>
  <c r="K133" i="1"/>
  <c r="I133" i="1"/>
  <c r="F132" i="1"/>
  <c r="E132" i="1"/>
  <c r="F131" i="1"/>
  <c r="E131" i="1"/>
  <c r="F130" i="1"/>
  <c r="E130" i="1"/>
  <c r="F129" i="1"/>
  <c r="E129" i="1"/>
  <c r="D129" i="1"/>
  <c r="F128" i="1"/>
  <c r="E128" i="1"/>
  <c r="F127" i="1"/>
  <c r="E127" i="1"/>
  <c r="E126" i="1" s="1"/>
  <c r="N126" i="1"/>
  <c r="M126" i="1"/>
  <c r="L126" i="1"/>
  <c r="J126" i="1"/>
  <c r="F125" i="1"/>
  <c r="E125" i="1"/>
  <c r="D125" i="1" s="1"/>
  <c r="F124" i="1"/>
  <c r="E124" i="1"/>
  <c r="D124" i="1" s="1"/>
  <c r="F123" i="1"/>
  <c r="E123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7" i="1"/>
  <c r="D116" i="1"/>
  <c r="D115" i="1"/>
  <c r="D114" i="1"/>
  <c r="D113" i="1"/>
  <c r="D112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4" i="1"/>
  <c r="D73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5" i="1"/>
  <c r="E55" i="1"/>
  <c r="F54" i="1"/>
  <c r="E54" i="1"/>
  <c r="F53" i="1"/>
  <c r="E53" i="1"/>
  <c r="F52" i="1"/>
  <c r="E52" i="1"/>
  <c r="F51" i="1"/>
  <c r="E51" i="1"/>
  <c r="D51" i="1"/>
  <c r="F50" i="1"/>
  <c r="E50" i="1"/>
  <c r="F49" i="1"/>
  <c r="E49" i="1"/>
  <c r="D49" i="1" s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F47" i="1"/>
  <c r="E47" i="1"/>
  <c r="D47" i="1"/>
  <c r="F46" i="1"/>
  <c r="D46" i="1" s="1"/>
  <c r="E46" i="1"/>
  <c r="F45" i="1"/>
  <c r="E45" i="1"/>
  <c r="F44" i="1"/>
  <c r="E44" i="1"/>
  <c r="F43" i="1"/>
  <c r="E43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7" i="1"/>
  <c r="E37" i="1"/>
  <c r="F36" i="1"/>
  <c r="E36" i="1"/>
  <c r="F35" i="1"/>
  <c r="E35" i="1"/>
  <c r="F34" i="1"/>
  <c r="E34" i="1"/>
  <c r="D34" i="1" s="1"/>
  <c r="F33" i="1"/>
  <c r="E33" i="1"/>
  <c r="D33" i="1"/>
  <c r="F32" i="1"/>
  <c r="D32" i="1" s="1"/>
  <c r="E32" i="1"/>
  <c r="F31" i="1"/>
  <c r="E31" i="1"/>
  <c r="D31" i="1" s="1"/>
  <c r="F30" i="1"/>
  <c r="E30" i="1"/>
  <c r="F29" i="1"/>
  <c r="E29" i="1"/>
  <c r="F28" i="1"/>
  <c r="E28" i="1"/>
  <c r="F27" i="1"/>
  <c r="E27" i="1"/>
  <c r="F26" i="1"/>
  <c r="E26" i="1"/>
  <c r="F25" i="1"/>
  <c r="E25" i="1"/>
  <c r="D25" i="1"/>
  <c r="F24" i="1"/>
  <c r="E24" i="1"/>
  <c r="F23" i="1"/>
  <c r="E23" i="1"/>
  <c r="D23" i="1" s="1"/>
  <c r="F22" i="1"/>
  <c r="E22" i="1"/>
  <c r="D22" i="1" s="1"/>
  <c r="F20" i="1"/>
  <c r="E20" i="1"/>
  <c r="D20" i="1" s="1"/>
  <c r="F19" i="1"/>
  <c r="E19" i="1"/>
  <c r="F15" i="1"/>
  <c r="E15" i="1"/>
  <c r="F14" i="1"/>
  <c r="E14" i="1"/>
  <c r="D14" i="1" s="1"/>
  <c r="F13" i="1"/>
  <c r="E13" i="1"/>
  <c r="D13" i="1" s="1"/>
  <c r="F12" i="1"/>
  <c r="E12" i="1"/>
  <c r="A5" i="1"/>
  <c r="A4" i="1"/>
  <c r="A3" i="1"/>
  <c r="A2" i="1"/>
  <c r="D145" i="1" l="1"/>
  <c r="D147" i="1"/>
  <c r="D170" i="1"/>
  <c r="D185" i="1"/>
  <c r="D199" i="1"/>
  <c r="D201" i="1"/>
  <c r="D215" i="1"/>
  <c r="D217" i="1"/>
  <c r="D51" i="2"/>
  <c r="D140" i="2"/>
  <c r="D193" i="2"/>
  <c r="D195" i="2"/>
  <c r="D197" i="2"/>
  <c r="D219" i="2"/>
  <c r="D12" i="1"/>
  <c r="D45" i="1"/>
  <c r="D123" i="1"/>
  <c r="F133" i="1"/>
  <c r="D157" i="1"/>
  <c r="D178" i="1"/>
  <c r="F219" i="1"/>
  <c r="D20" i="2"/>
  <c r="D27" i="2"/>
  <c r="D31" i="2"/>
  <c r="D52" i="2"/>
  <c r="D137" i="2"/>
  <c r="D141" i="2"/>
  <c r="D148" i="2"/>
  <c r="D169" i="2"/>
  <c r="D171" i="2"/>
  <c r="D173" i="2"/>
  <c r="D194" i="2"/>
  <c r="D198" i="2"/>
  <c r="D201" i="2"/>
  <c r="D203" i="2"/>
  <c r="D205" i="2"/>
  <c r="D24" i="1"/>
  <c r="D26" i="1"/>
  <c r="D30" i="1"/>
  <c r="D44" i="1"/>
  <c r="D128" i="1"/>
  <c r="D132" i="1"/>
  <c r="D156" i="1"/>
  <c r="D169" i="1"/>
  <c r="D175" i="1"/>
  <c r="D193" i="1"/>
  <c r="D207" i="1"/>
  <c r="D209" i="1"/>
  <c r="D14" i="2"/>
  <c r="D22" i="2"/>
  <c r="D35" i="2"/>
  <c r="D134" i="2"/>
  <c r="D133" i="2" s="1"/>
  <c r="D145" i="2"/>
  <c r="D149" i="2"/>
  <c r="D170" i="2"/>
  <c r="D174" i="2"/>
  <c r="D202" i="2"/>
  <c r="D206" i="2"/>
  <c r="E220" i="2"/>
  <c r="E221" i="2"/>
  <c r="D221" i="2" s="1"/>
  <c r="E222" i="2"/>
  <c r="D222" i="2" s="1"/>
  <c r="D176" i="3"/>
  <c r="D210" i="3"/>
  <c r="D200" i="3"/>
  <c r="D205" i="3"/>
  <c r="D172" i="3"/>
  <c r="D196" i="3"/>
  <c r="D189" i="3"/>
  <c r="D218" i="3"/>
  <c r="D37" i="3"/>
  <c r="D177" i="3"/>
  <c r="D179" i="3"/>
  <c r="D178" i="3"/>
  <c r="D191" i="3"/>
  <c r="D186" i="3"/>
  <c r="D20" i="3"/>
  <c r="D192" i="3"/>
  <c r="D12" i="3"/>
  <c r="D29" i="3"/>
  <c r="D201" i="3"/>
  <c r="D170" i="3"/>
  <c r="D185" i="3"/>
  <c r="D202" i="3"/>
  <c r="D29" i="1"/>
  <c r="D43" i="1"/>
  <c r="F126" i="1"/>
  <c r="D136" i="1"/>
  <c r="D37" i="1"/>
  <c r="D55" i="1"/>
  <c r="D144" i="1"/>
  <c r="D191" i="1"/>
  <c r="E56" i="1"/>
  <c r="D52" i="1"/>
  <c r="F56" i="1"/>
  <c r="D130" i="1"/>
  <c r="D172" i="1"/>
  <c r="D180" i="1"/>
  <c r="D188" i="1"/>
  <c r="D196" i="1"/>
  <c r="D204" i="1"/>
  <c r="D212" i="1"/>
  <c r="E220" i="1"/>
  <c r="E221" i="1"/>
  <c r="D12" i="2"/>
  <c r="D24" i="2"/>
  <c r="D32" i="2"/>
  <c r="D48" i="2"/>
  <c r="D54" i="2"/>
  <c r="D135" i="2"/>
  <c r="D143" i="2"/>
  <c r="D155" i="2"/>
  <c r="D176" i="2"/>
  <c r="D184" i="2"/>
  <c r="D192" i="2"/>
  <c r="D200" i="2"/>
  <c r="D208" i="2"/>
  <c r="D216" i="2"/>
  <c r="D220" i="2"/>
  <c r="D171" i="3"/>
  <c r="D56" i="4"/>
  <c r="F38" i="1"/>
  <c r="D28" i="1"/>
  <c r="D36" i="1"/>
  <c r="E48" i="1"/>
  <c r="D54" i="1"/>
  <c r="D135" i="1"/>
  <c r="D143" i="1"/>
  <c r="D155" i="1"/>
  <c r="D222" i="1"/>
  <c r="F38" i="2"/>
  <c r="D28" i="2"/>
  <c r="D36" i="2"/>
  <c r="D44" i="2"/>
  <c r="F56" i="2"/>
  <c r="D123" i="2"/>
  <c r="D130" i="2"/>
  <c r="F133" i="2"/>
  <c r="D139" i="2"/>
  <c r="D147" i="2"/>
  <c r="D172" i="2"/>
  <c r="D180" i="2"/>
  <c r="D188" i="2"/>
  <c r="D196" i="2"/>
  <c r="D204" i="2"/>
  <c r="D212" i="2"/>
  <c r="D187" i="3"/>
  <c r="D15" i="1"/>
  <c r="E38" i="1"/>
  <c r="D27" i="1"/>
  <c r="D35" i="1"/>
  <c r="F48" i="1"/>
  <c r="D48" i="1" s="1"/>
  <c r="D53" i="1"/>
  <c r="D107" i="1"/>
  <c r="D118" i="1"/>
  <c r="D131" i="1"/>
  <c r="D134" i="1"/>
  <c r="D142" i="1"/>
  <c r="D154" i="1"/>
  <c r="D173" i="1"/>
  <c r="D181" i="1"/>
  <c r="D189" i="1"/>
  <c r="D197" i="1"/>
  <c r="D205" i="1"/>
  <c r="D213" i="1"/>
  <c r="E219" i="1"/>
  <c r="F220" i="1"/>
  <c r="E38" i="2"/>
  <c r="E56" i="2"/>
  <c r="D216" i="3"/>
  <c r="D206" i="3"/>
  <c r="D212" i="3"/>
  <c r="D214" i="3"/>
  <c r="D35" i="3"/>
  <c r="D190" i="3"/>
  <c r="D194" i="3"/>
  <c r="D217" i="3"/>
  <c r="D193" i="3"/>
  <c r="D182" i="3"/>
  <c r="D208" i="3"/>
  <c r="D215" i="3"/>
  <c r="D180" i="3"/>
  <c r="D25" i="3"/>
  <c r="D207" i="3"/>
  <c r="D213" i="3"/>
  <c r="D188" i="3"/>
  <c r="D195" i="3"/>
  <c r="D13" i="3"/>
  <c r="F38" i="3"/>
  <c r="D198" i="3"/>
  <c r="D15" i="3"/>
  <c r="E38" i="3"/>
  <c r="E221" i="3"/>
  <c r="F220" i="3"/>
  <c r="D211" i="3"/>
  <c r="D26" i="3"/>
  <c r="D34" i="3"/>
  <c r="D31" i="3"/>
  <c r="D183" i="3"/>
  <c r="D204" i="3"/>
  <c r="D169" i="3"/>
  <c r="D184" i="3"/>
  <c r="D24" i="3"/>
  <c r="D28" i="3"/>
  <c r="D32" i="3"/>
  <c r="D107" i="3"/>
  <c r="D199" i="3"/>
  <c r="D174" i="3"/>
  <c r="D33" i="3"/>
  <c r="D38" i="4"/>
  <c r="A293" i="4" s="1"/>
  <c r="D22" i="3"/>
  <c r="D30" i="3"/>
  <c r="F219" i="3"/>
  <c r="D23" i="3"/>
  <c r="D27" i="3"/>
  <c r="D14" i="3"/>
  <c r="E222" i="3"/>
  <c r="D173" i="3"/>
  <c r="D181" i="3"/>
  <c r="F222" i="3"/>
  <c r="D209" i="3"/>
  <c r="D197" i="3"/>
  <c r="E219" i="3"/>
  <c r="E220" i="3"/>
  <c r="F221" i="3"/>
  <c r="D221" i="3" s="1"/>
  <c r="D126" i="2"/>
  <c r="F126" i="2"/>
  <c r="E133" i="2"/>
  <c r="D19" i="2"/>
  <c r="D50" i="2"/>
  <c r="D221" i="1"/>
  <c r="E133" i="1"/>
  <c r="D19" i="1"/>
  <c r="D50" i="1"/>
  <c r="D56" i="1" s="1"/>
  <c r="D127" i="1"/>
  <c r="D219" i="1" l="1"/>
  <c r="D220" i="1"/>
  <c r="D56" i="2"/>
  <c r="D126" i="1"/>
  <c r="D133" i="1"/>
  <c r="D38" i="2"/>
  <c r="A293" i="2" s="1"/>
  <c r="D38" i="1"/>
  <c r="A293" i="1" s="1"/>
  <c r="D220" i="3"/>
  <c r="D38" i="3"/>
  <c r="D219" i="3"/>
  <c r="D222" i="3"/>
  <c r="A293" i="3" l="1"/>
</calcChain>
</file>

<file path=xl/sharedStrings.xml><?xml version="1.0" encoding="utf-8"?>
<sst xmlns="http://schemas.openxmlformats.org/spreadsheetml/2006/main" count="7156" uniqueCount="224">
  <si>
    <t>SERVICIO DE SALUD</t>
  </si>
  <si>
    <t>Ambos Sexos</t>
  </si>
  <si>
    <t>Hombres</t>
  </si>
  <si>
    <t>Mujeres</t>
  </si>
  <si>
    <t>TOTAL</t>
  </si>
  <si>
    <t>ACTIVIDAD</t>
  </si>
  <si>
    <t>INASISTENTE</t>
  </si>
  <si>
    <t xml:space="preserve">TOTAL  </t>
  </si>
  <si>
    <t xml:space="preserve">TOTAL </t>
  </si>
  <si>
    <t>3 a 4</t>
  </si>
  <si>
    <t>COMPRA DE SERVICIO</t>
  </si>
  <si>
    <t>Según protocolo de referencia</t>
  </si>
  <si>
    <t xml:space="preserve"> REM-A9.  ATENCIÓN DE SALUD ODONTOLÓGICA EN APS Y ESPECIALIDADES</t>
  </si>
  <si>
    <t>SECCIÓN A: CONSULTAS Y CONTROLES ODONTOLÓGICOS</t>
  </si>
  <si>
    <t xml:space="preserve">ACTIVIDAD </t>
  </si>
  <si>
    <t>SEGÚN GRUPOS DE EDAD O DE RIESGO</t>
  </si>
  <si>
    <t>EMBARAZADAS</t>
  </si>
  <si>
    <t>60 AÑOS (INCLUÍDO EN GRUPOS DE 20-64 AÑOS)</t>
  </si>
  <si>
    <t>USUARIOS EN SITUACIÓN DE DISCAPACIDAD*</t>
  </si>
  <si>
    <t>Menos de 1 año</t>
  </si>
  <si>
    <t>1 año</t>
  </si>
  <si>
    <t>2 años</t>
  </si>
  <si>
    <t>3 años</t>
  </si>
  <si>
    <t>4 años</t>
  </si>
  <si>
    <t>5 años</t>
  </si>
  <si>
    <t>6 años</t>
  </si>
  <si>
    <t>12 
años</t>
  </si>
  <si>
    <t>Resto 
&lt;15 años</t>
  </si>
  <si>
    <t>15-19 
años</t>
  </si>
  <si>
    <t>20-64 
años</t>
  </si>
  <si>
    <t>65 y 
más años</t>
  </si>
  <si>
    <t>CONSULTA DE MORBILIDAD</t>
  </si>
  <si>
    <t>CONTROL ODONTOLÓGICO</t>
  </si>
  <si>
    <t>CONSULTA DE URGENCIA (GES)</t>
  </si>
  <si>
    <t>INASISTENCIA A CONSULTA</t>
  </si>
  <si>
    <t>SECCIÓN B: OTRAS ACTIVIDADES DE ODONTOLOGÍA GENERAL</t>
  </si>
  <si>
    <t>TIPO DE ACTIVIDAD</t>
  </si>
  <si>
    <t>BENEFICIARIOS</t>
  </si>
  <si>
    <t>EDUCACIÓN INDIVIDUAL CON INSTRUCCIÓN DE TÉCNICA DE CEPILLADO</t>
  </si>
  <si>
    <t>CONSEJERÍA BREVE EN TABACO</t>
  </si>
  <si>
    <t>EDUCACIÓN GRUPAL</t>
  </si>
  <si>
    <t>EXAMEN DE SALUD ORAL</t>
  </si>
  <si>
    <t>APLICACIÓN DE SELLANTES</t>
  </si>
  <si>
    <t>FLUORURACIÓN TÓPICA BARNIZ</t>
  </si>
  <si>
    <t>PULIDO CORONARIO</t>
  </si>
  <si>
    <t>ACTIVIDAD INTERCEPTIVA DE ANOMALÍAS DENTO MAXILARES (OPI)</t>
  </si>
  <si>
    <t>DESTARTRAJE SUPRAGINGIVAL</t>
  </si>
  <si>
    <t>EXODONCIA</t>
  </si>
  <si>
    <t>PULPOTOMÍA</t>
  </si>
  <si>
    <t>RESTAURACIÓN PROVISORIA</t>
  </si>
  <si>
    <t>RESTAURACIÓN ESTÉTICA</t>
  </si>
  <si>
    <t>RESTAURACIÓN DE AMALGAMAS</t>
  </si>
  <si>
    <t>OBTURACIONES DE VIDIRIO IONÓMERO EN DIENTE TEMPORAL</t>
  </si>
  <si>
    <t>DESTARTRAJE SUBGINGIVAL Y PULIDO RADICULAR POR SEXTANTE</t>
  </si>
  <si>
    <t>DESINFECCIÓN BUCAL TOTAL</t>
  </si>
  <si>
    <t>PROCEDIMIENTOS MÉDICO-QUIRÚRGICOS</t>
  </si>
  <si>
    <t>RADIOGRAFÍA INTRAORAL (RETROALVEOLARES, BITE WING Y OCLUSALES)</t>
  </si>
  <si>
    <t xml:space="preserve">Total Actividades </t>
  </si>
  <si>
    <t>SECCIÓN C : INGRESOS Y EGRESOS  EN ESTABLECIMIENTOS APS</t>
  </si>
  <si>
    <t>TIPO DE INGRESO O EGRESO</t>
  </si>
  <si>
    <t>Según grupos de edad o de riesgo</t>
  </si>
  <si>
    <t>12 años</t>
  </si>
  <si>
    <t>15-19 años</t>
  </si>
  <si>
    <t>INGRESOS A TRATAMIENTO ODONTOLOGÍA GENERAL</t>
  </si>
  <si>
    <t>INGRESO CONTROL CON ENFOQUE RIESGO ODONTOLÓGICO (CERO)</t>
  </si>
  <si>
    <t>EGRESO CONTROL CON ENFOQUE RIESGO ODONTOLÓGICO (CERO)</t>
  </si>
  <si>
    <t>ALTAS ODONTOLÓGICAS PREVENTIVAS</t>
  </si>
  <si>
    <t>ALTAS ODONTOLÓGICAS INTEGRALES (EXCLUYE SECCIÓN G)</t>
  </si>
  <si>
    <t>ALTAS ODONTOLÓGICAS TOTALES</t>
  </si>
  <si>
    <t xml:space="preserve">    </t>
  </si>
  <si>
    <t>EGRESOS POR ABANDONO</t>
  </si>
  <si>
    <t xml:space="preserve">ÍNDICE ceod O COPD EN PACIENTES INGRESADOS (Índice ceod se usa en menores de 7 años, para resto se utiliza COPD) </t>
  </si>
  <si>
    <t>1 a 2</t>
  </si>
  <si>
    <t>5 a 6</t>
  </si>
  <si>
    <t>7 a 8</t>
  </si>
  <si>
    <t>9 o más</t>
  </si>
  <si>
    <t>SECCIÓN D : INTERCONSULTAS GENERADAS EN ESTABLECIMIENTOS APS</t>
  </si>
  <si>
    <t>ESPECIALIDAD</t>
  </si>
  <si>
    <t>GESTANTE</t>
  </si>
  <si>
    <t>ENDODONCIA</t>
  </si>
  <si>
    <t>REHABILITACIÓN ORAL</t>
  </si>
  <si>
    <t>PRÓTESIS REMOVIBLES</t>
  </si>
  <si>
    <t>PRÓTESIS FIJA</t>
  </si>
  <si>
    <t>CIRUGÍA BUCAL Y TRAUMATOLOGÍA MAXILOFACIAL</t>
  </si>
  <si>
    <t xml:space="preserve">ODONTOPEDIATRÍA </t>
  </si>
  <si>
    <t>ORTODONCIA</t>
  </si>
  <si>
    <t>PERIODONCIA</t>
  </si>
  <si>
    <t xml:space="preserve">IMAGENOLOGÍA ORAL Y MAXILOFACIAL </t>
  </si>
  <si>
    <t>PATOLOGÍA ORAL</t>
  </si>
  <si>
    <t>IMPLANTOLOGÍA BUCO MAXILOFACIAL</t>
  </si>
  <si>
    <t>TRASTORNOS TEMPOROMANDIBULARES Y DOLOR OROFACIAL</t>
  </si>
  <si>
    <t>SECCIÓN E: CONSULTAS ODONTOLÓGICAS  EN HORARIO CONTINUADO (incluidas en  Secciones A y B. . Excluye extensiones horarias de Sección G )</t>
  </si>
  <si>
    <t>JORNADA</t>
  </si>
  <si>
    <t xml:space="preserve">CONSULTAS  </t>
  </si>
  <si>
    <t xml:space="preserve"> HORARIO CONTINUADO</t>
  </si>
  <si>
    <t>VESPERTINA (LUNES-VIERNES)</t>
  </si>
  <si>
    <t>SÁBADO, DOMINGO o FESTIVO</t>
  </si>
  <si>
    <t>SECCIÓN F:  ACTIVIDADES EN ATENCIÓN DE ESPECIALIDADES</t>
  </si>
  <si>
    <t>ACTIVIDADES DE ESPECIALIDADES</t>
  </si>
  <si>
    <t xml:space="preserve">COMPRA DE SERVICIO </t>
  </si>
  <si>
    <t>USUARIOS EN SITUACIÓN DE DISCAPACIDAD *</t>
  </si>
  <si>
    <t>0-5 
años</t>
  </si>
  <si>
    <t>6 
años</t>
  </si>
  <si>
    <t>7 
años</t>
  </si>
  <si>
    <t>EXAMEN Y DIAGNÓSTICO DE ESPECIALIDAD</t>
  </si>
  <si>
    <t>ACTIVIDAD DE URGENCIA ESPECIALIDADES</t>
  </si>
  <si>
    <t>OBTURACIÓN DIRECTA E INDIRECTA</t>
  </si>
  <si>
    <t>ENDODONCIA ACTIVIDAD</t>
  </si>
  <si>
    <t>PERIODONCIA ACTIVIDAD</t>
  </si>
  <si>
    <t>TRATAMIENTO ENDODONCIA UNIRRADICULAR</t>
  </si>
  <si>
    <t>TRATAMIENTO ENDODONCIA BIRRADICULAR</t>
  </si>
  <si>
    <t>TRATAMIENTO ENDODONCIA MULTIRRADICULAR</t>
  </si>
  <si>
    <t>FÉRULA PERIODONCIA</t>
  </si>
  <si>
    <t>INSTALACIÓN DE PLANO ALIVIO OCLUSAL</t>
  </si>
  <si>
    <t>CIRUGÍA PERIODONTAL</t>
  </si>
  <si>
    <t>INSTALACIÓN APARATO ORTOPEDIA PREQUIRÚRGICA (FISURA LABIOPALATINA)</t>
  </si>
  <si>
    <t>ORTOPEDIA PREQUIRÚRGICA, ACTIVIDAD (FISURA LABIOPALATINA)</t>
  </si>
  <si>
    <t>ORTODONCIA, ACTIVIDAD</t>
  </si>
  <si>
    <t>INSTALACIÓN APARATO ORTODONCIA. (INCLUYE APARATO REMOVIBLE U OTRO)</t>
  </si>
  <si>
    <t>INSTALACIÓN APARATO FIJO EN ORTODONCIA. (BRACKETS)</t>
  </si>
  <si>
    <t>INSTALACIÓN APARATO DE CONTENCIÓN</t>
  </si>
  <si>
    <t>PRÓTESIS FIJA (UNITARIA O PLURAL)</t>
  </si>
  <si>
    <t>PRÓTESIS FIJA PROVISORIA (UNITARIA O PLURAL)</t>
  </si>
  <si>
    <t>PRÓTESIS REMOVIBLE ACRÍLICA</t>
  </si>
  <si>
    <t>PRÓTESIS REMOVIBLE METÁLICA</t>
  </si>
  <si>
    <t>REPARACIÓN DE PRÓTESIS</t>
  </si>
  <si>
    <t>CIRUGÍA BUCAL (INTERVENCIÓN)</t>
  </si>
  <si>
    <t>CIRUGÍA Y TRAUMATOLOGÍA MAXILOFACIAL (INTERVENCIÓN)</t>
  </si>
  <si>
    <t>CONTROLES DE CIRUGÍA BUCAL Y TRAUMATOLOGÍA MAXILOFACIAL</t>
  </si>
  <si>
    <t>TRATAMIENTO TRAUMATISMO DENTOALVEOLAR</t>
  </si>
  <si>
    <t>INSTALACIÓN DE IMPLANTE ENDO-ÓSEO OSEOINTEGRABLE</t>
  </si>
  <si>
    <t>TERAPIA TRATAMIENTO TEMPOROMANDIBULAR</t>
  </si>
  <si>
    <t>SECCIÓN F.1:  ACTIVIDADES DE APOYO EN ATENCIÓN DE ESPECIALIDADES</t>
  </si>
  <si>
    <t>ACTIVIDADES DE APOYO</t>
  </si>
  <si>
    <t>RADIOGRAFÍA EXTRAORAL (POR PLACA)</t>
  </si>
  <si>
    <t>RADIOGRAFÍA OCLUSAL (POR PLACA)</t>
  </si>
  <si>
    <t>TELERRADIOGRAFÍA</t>
  </si>
  <si>
    <t>RADIOGRAFÍA PANORÁMICA (POR PLACA)</t>
  </si>
  <si>
    <t>TOMOGRAFÍA COMPUTACIONAL MAXILO FACIAL CONE BEAM</t>
  </si>
  <si>
    <t>SIALOGRAFÍAS (PROCEDIMIENTO)</t>
  </si>
  <si>
    <t>SECCIÓN G: PROGRAMAS ESPECIALES Y GES (Actividades incluidas en Sección B)</t>
  </si>
  <si>
    <t>PROGRAMA - ACTIVIDAD</t>
  </si>
  <si>
    <t>PROGRAMA ODONTOLÓGICO INTEGRAL, ESTRATEGIA MÁS SONRISAS PARA CHILE</t>
  </si>
  <si>
    <t>N°AUDITORÍAS CLÍNICAS REALIZADAS</t>
  </si>
  <si>
    <t>ALTAS INTEGRALES</t>
  </si>
  <si>
    <t>JUNJI-INTEGRA-MINEDUC</t>
  </si>
  <si>
    <t>SERNAM</t>
  </si>
  <si>
    <t xml:space="preserve">CHILE SOLIDARIO </t>
  </si>
  <si>
    <t>MINVU</t>
  </si>
  <si>
    <t>DEMANDA LOCAL</t>
  </si>
  <si>
    <t xml:space="preserve">PROGRAMA ODONTOLÓGICO INTEGRAL, HOMBRES DE ESCASOS RECURSOS </t>
  </si>
  <si>
    <t>ALTAS INTEGRALES/ACTIVIDADES</t>
  </si>
  <si>
    <t>TOTAL ALTAS INTEGRALES</t>
  </si>
  <si>
    <t>Nº DE AUDITORIAS CLÍNICAS REALIZADAS</t>
  </si>
  <si>
    <t>REPARACIÓN DE PROTESIS</t>
  </si>
  <si>
    <t>PROGRAMA ODONTOLÓGICO INTEGRAL, ESTRATEGIA RESOLUCIÓN DE ESPECIALIDAD EN APS</t>
  </si>
  <si>
    <t>TRATAMIENTO ENDODONCIA</t>
  </si>
  <si>
    <t>N° PACIENTES</t>
  </si>
  <si>
    <t>N° DIENTES</t>
  </si>
  <si>
    <t>N° PRÓTESIS</t>
  </si>
  <si>
    <t>PROGRAMA GES ODONTOLÓGICO ADULTO DE 60 AÑOS.</t>
  </si>
  <si>
    <t>PROGRAMA DE MEJORAMIENTO DE ACCESO A LA ATENCIÓN ODONTOLÓGICA</t>
  </si>
  <si>
    <t>ALTAS INTEGRALES ESTUDIANTES DE CUARTO MEDIO</t>
  </si>
  <si>
    <t>ALTA INTEGRAL EN CENTRO DE SALUD</t>
  </si>
  <si>
    <t>ALTA INTEGRAL EN UNIDAD DENTAL MÓVIL O PORTÁTIL</t>
  </si>
  <si>
    <t>ALTA INTEGRAL EN ESTABLECIMIENTO EDUCACIONAL</t>
  </si>
  <si>
    <t>MORBILIDAD ADULTO</t>
  </si>
  <si>
    <t>N° TOTAL DE ACTIVIDAD RECUPERATIVA REALIZADA EN &gt;20 AÑOS, EN EXTENSIÓN HORARIA</t>
  </si>
  <si>
    <t>N° DE CONSULTAS DE MORBILIDAD REALIZADAS EN &gt;20 AÑOS, EN EXTENSIÓN HORARIA</t>
  </si>
  <si>
    <t>SECCIÓN G.1: PROGRAMA SEMBRANDO SONRISAS</t>
  </si>
  <si>
    <t>0-14 años</t>
  </si>
  <si>
    <t>EXAMEN DE SALUD</t>
  </si>
  <si>
    <t>Nº DE NIÑOS CON ÍNDICE ceod=0 AL INGRESO</t>
  </si>
  <si>
    <t>ENDUCACIÓN INDIVIDUAL CON Nº  DE SET DE HIGIENE ORAL ENTREGADOS</t>
  </si>
  <si>
    <t>Nº DE APLICACIONES FLÚOR BARNIZ</t>
  </si>
  <si>
    <t>SECCIÓN H: SEDACIÓN Y ANESTESIA</t>
  </si>
  <si>
    <t>0-5 años</t>
  </si>
  <si>
    <t>6 -14años</t>
  </si>
  <si>
    <t>20-64 años</t>
  </si>
  <si>
    <t>ATENCIÓN BAJO SEDACIÓN INHALATORIA (CON ÓXIDO NITROSO)/ SEDACIÓN ENDOVENOSA</t>
  </si>
  <si>
    <t>ATENCIÓN BAJO ANESTESIA GENERAL</t>
  </si>
  <si>
    <t>ATENCIÓN BAJO SEDACIÓN ORAL</t>
  </si>
  <si>
    <t>SECCIÓN I:  CONSULTAS, INGRESOS Y EGRESOS A TRATAMIENTOS EN ESTABLECIMIENTOS DE NIVEL SECUNDARIO Y TERCIARIO</t>
  </si>
  <si>
    <t>ESPECIALIDAD Y TIPO DE INGRESO O EGRESO.</t>
  </si>
  <si>
    <t xml:space="preserve">TOTAL   </t>
  </si>
  <si>
    <t>CONSULTA PERTINENTE</t>
  </si>
  <si>
    <t>7 años</t>
  </si>
  <si>
    <t>Resto &lt;15 años</t>
  </si>
  <si>
    <t>CONSULTAS</t>
  </si>
  <si>
    <t>CONSULTA DE URGENCIA</t>
  </si>
  <si>
    <t>CONSULTA DE MORBILIDAD ODONTOLOGICA</t>
  </si>
  <si>
    <t>CIRUGÍA BUCAL</t>
  </si>
  <si>
    <t>PRIMERAS CONSULTAS</t>
  </si>
  <si>
    <t>CONSULTAS REPETIDAS</t>
  </si>
  <si>
    <t>INGRESOS A TRATAMIENTO</t>
  </si>
  <si>
    <t>ALTAS DE TRATAMIENTO</t>
  </si>
  <si>
    <t>CIRUGÍA Y TRAUMATOLOGÍA MAXILOFACIAL</t>
  </si>
  <si>
    <t>ODONTOPEDIATRÍA</t>
  </si>
  <si>
    <t>OPERATORIA</t>
  </si>
  <si>
    <t>ORTODONCIA Y ORTOPEDIA DENTO MAXILOFACIAL</t>
  </si>
  <si>
    <t>REHABILITACIÓN: PRÓTESIS FIJA</t>
  </si>
  <si>
    <t>REHABILITACIÓN: PRÓTESIS REMOVIBLE</t>
  </si>
  <si>
    <t xml:space="preserve">  </t>
  </si>
  <si>
    <t>SECCIÓN J: ACTIVIDADES EFECTUADAS POR TÉCNICO PARAMÉDICO DENTAL Y/O HIGIENISTAS DENTALES</t>
  </si>
  <si>
    <t>15-19
años</t>
  </si>
  <si>
    <t>PULIDO CORONARIO Y DESTARTRAJE SUPRAGINGIVAL</t>
  </si>
  <si>
    <t xml:space="preserve">FLUORURACIÓN TÓPICA </t>
  </si>
  <si>
    <t>EDUCACIÓN GRUPAL Y/O TRABAJO COMUNITARIO</t>
  </si>
  <si>
    <t>RADIOGRAFÍAS INTRAORALES (RETROALVEOLARES Y BITEWING)</t>
  </si>
  <si>
    <t>SECCIÓN K.- GESTIÓN DE AGENDA (UNIDADES DENTALES MOVILES)</t>
  </si>
  <si>
    <t>HORAS ODONTOLÓGICAS MENSUALES CONTRATADAS</t>
  </si>
  <si>
    <t>HORAS DISPONIBLES DE ATENCIÓN CLÍNICA</t>
  </si>
  <si>
    <t>CITAS AGENDADAS</t>
  </si>
  <si>
    <t>CITAS EFECTIVAS</t>
  </si>
  <si>
    <t>NIVEL PRIMARIO</t>
  </si>
  <si>
    <t>ATENCIÓN MORBILIDAD</t>
  </si>
  <si>
    <t>ATENCIÓN TRATAMIENTO</t>
  </si>
  <si>
    <t>ATENCIÓN URGENCIA</t>
  </si>
  <si>
    <t>SECCIÓN L: CONSULTORÍAS DE ESPECIALISTAS OTORGADAS</t>
  </si>
  <si>
    <t>ESPECIALIDADES</t>
  </si>
  <si>
    <t>Nº CONSULTORÍAS</t>
  </si>
  <si>
    <t>Nº DE CASOS REVISADOS POR EL EQUIPO</t>
  </si>
  <si>
    <t>Nº DE CASOS ATENDIDOS</t>
  </si>
  <si>
    <t xml:space="preserve">* Recuerde que las Embarazadas deben ser incluida en el ingreso por rango Etario (Digite CEROS si no tiene).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</si>
</sst>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9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rgb="FFFF0000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1"/>
      <name val="Calibri Light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b/>
      <sz val="8"/>
      <color theme="1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  <font>
      <sz val="9"/>
      <color indexed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9"/>
      </left>
      <right/>
      <top/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/>
      <diagonal/>
    </border>
    <border>
      <left style="hair">
        <color indexed="9"/>
      </left>
      <right/>
      <top style="thin">
        <color indexed="64"/>
      </top>
      <bottom/>
      <diagonal/>
    </border>
    <border>
      <left style="hair">
        <color indexed="9"/>
      </left>
      <right/>
      <top/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thin">
        <color indexed="64"/>
      </bottom>
      <diagonal/>
    </border>
    <border>
      <left style="hair">
        <color indexed="9"/>
      </left>
      <right/>
      <top style="hair">
        <color indexed="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22"/>
      </bottom>
      <diagonal/>
    </border>
    <border>
      <left/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hair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hair">
        <color indexed="64"/>
      </right>
      <top style="thin">
        <color indexed="22"/>
      </top>
      <bottom style="thin">
        <color indexed="64"/>
      </bottom>
      <diagonal/>
    </border>
    <border>
      <left/>
      <right style="double">
        <color indexed="64"/>
      </right>
      <top style="thin">
        <color indexed="22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2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2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2"/>
      </top>
      <bottom style="double">
        <color indexed="64"/>
      </bottom>
      <diagonal/>
    </border>
    <border>
      <left/>
      <right style="hair">
        <color indexed="64"/>
      </right>
      <top style="thin">
        <color indexed="22"/>
      </top>
      <bottom style="double">
        <color indexed="64"/>
      </bottom>
      <diagonal/>
    </border>
    <border>
      <left/>
      <right style="double">
        <color indexed="64"/>
      </right>
      <top style="thin">
        <color indexed="22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22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1" fillId="8" borderId="61" applyNumberFormat="0" applyFont="0" applyAlignment="0" applyProtection="0"/>
    <xf numFmtId="0" fontId="12" fillId="10" borderId="63" applyNumberFormat="0" applyFon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/>
  </cellStyleXfs>
  <cellXfs count="1036">
    <xf numFmtId="0" fontId="0" fillId="0" borderId="0" xfId="0"/>
    <xf numFmtId="1" fontId="2" fillId="6" borderId="11" xfId="0" applyNumberFormat="1" applyFont="1" applyFill="1" applyBorder="1" applyAlignment="1" applyProtection="1">
      <protection locked="0"/>
    </xf>
    <xf numFmtId="1" fontId="2" fillId="6" borderId="13" xfId="0" applyNumberFormat="1" applyFont="1" applyFill="1" applyBorder="1" applyAlignment="1" applyProtection="1">
      <protection locked="0"/>
    </xf>
    <xf numFmtId="1" fontId="2" fillId="6" borderId="14" xfId="0" applyNumberFormat="1" applyFont="1" applyFill="1" applyBorder="1" applyAlignment="1" applyProtection="1">
      <protection locked="0"/>
    </xf>
    <xf numFmtId="1" fontId="2" fillId="6" borderId="15" xfId="0" applyNumberFormat="1" applyFont="1" applyFill="1" applyBorder="1" applyAlignment="1" applyProtection="1">
      <protection locked="0"/>
    </xf>
    <xf numFmtId="1" fontId="2" fillId="6" borderId="12" xfId="0" applyNumberFormat="1" applyFont="1" applyFill="1" applyBorder="1" applyAlignment="1" applyProtection="1">
      <protection locked="0"/>
    </xf>
    <xf numFmtId="1" fontId="4" fillId="4" borderId="18" xfId="0" applyNumberFormat="1" applyFont="1" applyFill="1" applyBorder="1" applyAlignment="1" applyProtection="1">
      <alignment vertical="center"/>
      <protection locked="0"/>
    </xf>
    <xf numFmtId="1" fontId="2" fillId="6" borderId="22" xfId="0" applyNumberFormat="1" applyFont="1" applyFill="1" applyBorder="1" applyAlignment="1" applyProtection="1">
      <protection locked="0"/>
    </xf>
    <xf numFmtId="1" fontId="2" fillId="6" borderId="23" xfId="0" applyNumberFormat="1" applyFont="1" applyFill="1" applyBorder="1" applyAlignment="1" applyProtection="1">
      <protection locked="0"/>
    </xf>
    <xf numFmtId="1" fontId="2" fillId="6" borderId="24" xfId="0" applyNumberFormat="1" applyFont="1" applyFill="1" applyBorder="1" applyAlignment="1" applyProtection="1">
      <protection locked="0"/>
    </xf>
    <xf numFmtId="1" fontId="2" fillId="6" borderId="26" xfId="0" applyNumberFormat="1" applyFont="1" applyFill="1" applyBorder="1" applyAlignment="1" applyProtection="1">
      <protection locked="0"/>
    </xf>
    <xf numFmtId="1" fontId="2" fillId="6" borderId="27" xfId="0" applyNumberFormat="1" applyFont="1" applyFill="1" applyBorder="1" applyAlignment="1" applyProtection="1">
      <protection locked="0"/>
    </xf>
    <xf numFmtId="1" fontId="2" fillId="6" borderId="29" xfId="0" applyNumberFormat="1" applyFont="1" applyFill="1" applyBorder="1" applyAlignment="1" applyProtection="1">
      <protection locked="0"/>
    </xf>
    <xf numFmtId="1" fontId="2" fillId="6" borderId="31" xfId="0" applyNumberFormat="1" applyFont="1" applyFill="1" applyBorder="1" applyAlignment="1" applyProtection="1">
      <protection locked="0"/>
    </xf>
    <xf numFmtId="1" fontId="2" fillId="6" borderId="32" xfId="0" applyNumberFormat="1" applyFont="1" applyFill="1" applyBorder="1" applyAlignment="1" applyProtection="1">
      <protection locked="0"/>
    </xf>
    <xf numFmtId="1" fontId="2" fillId="6" borderId="33" xfId="0" applyNumberFormat="1" applyFont="1" applyFill="1" applyBorder="1" applyAlignment="1" applyProtection="1">
      <protection locked="0"/>
    </xf>
    <xf numFmtId="1" fontId="2" fillId="6" borderId="34" xfId="0" applyNumberFormat="1" applyFont="1" applyFill="1" applyBorder="1" applyAlignment="1" applyProtection="1">
      <protection locked="0"/>
    </xf>
    <xf numFmtId="1" fontId="2" fillId="0" borderId="36" xfId="0" applyNumberFormat="1" applyFont="1" applyFill="1" applyBorder="1" applyAlignment="1" applyProtection="1">
      <alignment horizontal="center" vertical="center"/>
    </xf>
    <xf numFmtId="1" fontId="2" fillId="6" borderId="38" xfId="0" applyNumberFormat="1" applyFont="1" applyFill="1" applyBorder="1" applyAlignment="1" applyProtection="1">
      <protection locked="0"/>
    </xf>
    <xf numFmtId="1" fontId="2" fillId="6" borderId="37" xfId="0" applyNumberFormat="1" applyFont="1" applyFill="1" applyBorder="1" applyAlignment="1" applyProtection="1">
      <protection locked="0"/>
    </xf>
    <xf numFmtId="1" fontId="2" fillId="6" borderId="39" xfId="0" applyNumberFormat="1" applyFont="1" applyFill="1" applyBorder="1" applyAlignment="1" applyProtection="1">
      <protection locked="0"/>
    </xf>
    <xf numFmtId="1" fontId="2" fillId="6" borderId="42" xfId="0" applyNumberFormat="1" applyFont="1" applyFill="1" applyBorder="1" applyAlignment="1" applyProtection="1">
      <protection locked="0"/>
    </xf>
    <xf numFmtId="1" fontId="2" fillId="6" borderId="43" xfId="0" applyNumberFormat="1" applyFont="1" applyFill="1" applyBorder="1" applyAlignment="1" applyProtection="1">
      <protection locked="0"/>
    </xf>
    <xf numFmtId="1" fontId="2" fillId="6" borderId="19" xfId="0" applyNumberFormat="1" applyFont="1" applyFill="1" applyBorder="1" applyAlignment="1" applyProtection="1">
      <protection locked="0"/>
    </xf>
    <xf numFmtId="1" fontId="2" fillId="6" borderId="44" xfId="0" applyNumberFormat="1" applyFont="1" applyFill="1" applyBorder="1" applyAlignment="1" applyProtection="1">
      <protection locked="0"/>
    </xf>
    <xf numFmtId="1" fontId="2" fillId="6" borderId="28" xfId="0" applyNumberFormat="1" applyFont="1" applyFill="1" applyBorder="1" applyAlignment="1" applyProtection="1">
      <protection locked="0"/>
    </xf>
    <xf numFmtId="1" fontId="2" fillId="6" borderId="45" xfId="0" applyNumberFormat="1" applyFont="1" applyFill="1" applyBorder="1" applyAlignment="1" applyProtection="1">
      <protection locked="0"/>
    </xf>
    <xf numFmtId="1" fontId="2" fillId="6" borderId="10" xfId="0" applyNumberFormat="1" applyFont="1" applyFill="1" applyBorder="1" applyAlignment="1" applyProtection="1">
      <protection locked="0"/>
    </xf>
    <xf numFmtId="1" fontId="2" fillId="6" borderId="47" xfId="0" applyNumberFormat="1" applyFont="1" applyFill="1" applyBorder="1" applyAlignment="1" applyProtection="1">
      <protection locked="0"/>
    </xf>
    <xf numFmtId="1" fontId="2" fillId="6" borderId="49" xfId="0" applyNumberFormat="1" applyFont="1" applyFill="1" applyBorder="1" applyAlignment="1" applyProtection="1">
      <protection locked="0"/>
    </xf>
    <xf numFmtId="1" fontId="2" fillId="0" borderId="52" xfId="0" applyNumberFormat="1" applyFont="1" applyFill="1" applyBorder="1" applyAlignment="1" applyProtection="1">
      <alignment horizontal="center" vertical="center" wrapText="1"/>
    </xf>
    <xf numFmtId="1" fontId="2" fillId="0" borderId="28" xfId="0" applyNumberFormat="1" applyFont="1" applyFill="1" applyBorder="1" applyAlignment="1" applyProtection="1"/>
    <xf numFmtId="1" fontId="2" fillId="6" borderId="30" xfId="0" applyNumberFormat="1" applyFont="1" applyFill="1" applyBorder="1" applyAlignment="1" applyProtection="1">
      <protection locked="0"/>
    </xf>
    <xf numFmtId="1" fontId="2" fillId="2" borderId="0" xfId="0" applyNumberFormat="1" applyFont="1" applyFill="1" applyBorder="1" applyAlignment="1" applyProtection="1">
      <alignment wrapText="1"/>
    </xf>
    <xf numFmtId="1" fontId="2" fillId="6" borderId="7" xfId="0" applyNumberFormat="1" applyFont="1" applyFill="1" applyBorder="1" applyAlignment="1" applyProtection="1">
      <protection locked="0"/>
    </xf>
    <xf numFmtId="1" fontId="2" fillId="6" borderId="4" xfId="0" applyNumberFormat="1" applyFont="1" applyFill="1" applyBorder="1" applyAlignment="1" applyProtection="1">
      <protection locked="0"/>
    </xf>
    <xf numFmtId="1" fontId="2" fillId="6" borderId="5" xfId="0" applyNumberFormat="1" applyFont="1" applyFill="1" applyBorder="1" applyAlignment="1" applyProtection="1">
      <protection locked="0"/>
    </xf>
    <xf numFmtId="1" fontId="2" fillId="6" borderId="35" xfId="0" applyNumberFormat="1" applyFont="1" applyFill="1" applyBorder="1" applyAlignment="1" applyProtection="1">
      <protection locked="0"/>
    </xf>
    <xf numFmtId="1" fontId="2" fillId="6" borderId="59" xfId="0" applyNumberFormat="1" applyFont="1" applyFill="1" applyBorder="1" applyAlignment="1" applyProtection="1">
      <protection locked="0"/>
    </xf>
    <xf numFmtId="1" fontId="2" fillId="6" borderId="60" xfId="0" applyNumberFormat="1" applyFont="1" applyFill="1" applyBorder="1" applyAlignment="1" applyProtection="1">
      <protection locked="0"/>
    </xf>
    <xf numFmtId="1" fontId="2" fillId="0" borderId="35" xfId="0" applyNumberFormat="1" applyFont="1" applyFill="1" applyBorder="1" applyAlignment="1" applyProtection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30" xfId="0" applyNumberFormat="1" applyFont="1" applyFill="1" applyBorder="1" applyAlignment="1" applyProtection="1">
      <alignment horizontal="right"/>
    </xf>
    <xf numFmtId="1" fontId="2" fillId="0" borderId="35" xfId="0" applyNumberFormat="1" applyFont="1" applyFill="1" applyBorder="1" applyAlignment="1" applyProtection="1">
      <alignment horizontal="right"/>
    </xf>
    <xf numFmtId="1" fontId="2" fillId="0" borderId="36" xfId="0" applyNumberFormat="1" applyFont="1" applyFill="1" applyBorder="1" applyAlignment="1" applyProtection="1">
      <alignment horizontal="right"/>
    </xf>
    <xf numFmtId="1" fontId="13" fillId="2" borderId="0" xfId="0" applyNumberFormat="1" applyFont="1" applyFill="1"/>
    <xf numFmtId="1" fontId="10" fillId="2" borderId="0" xfId="0" applyNumberFormat="1" applyFont="1" applyFill="1"/>
    <xf numFmtId="1" fontId="10" fillId="2" borderId="0" xfId="0" applyNumberFormat="1" applyFont="1" applyFill="1" applyProtection="1">
      <protection locked="0"/>
    </xf>
    <xf numFmtId="1" fontId="10" fillId="3" borderId="0" xfId="0" applyNumberFormat="1" applyFont="1" applyFill="1" applyProtection="1">
      <protection locked="0"/>
    </xf>
    <xf numFmtId="1" fontId="10" fillId="4" borderId="0" xfId="0" applyNumberFormat="1" applyFont="1" applyFill="1"/>
    <xf numFmtId="1" fontId="10" fillId="5" borderId="0" xfId="0" applyNumberFormat="1" applyFont="1" applyFill="1" applyProtection="1">
      <protection locked="0"/>
    </xf>
    <xf numFmtId="1" fontId="2" fillId="0" borderId="43" xfId="0" applyNumberFormat="1" applyFont="1" applyFill="1" applyBorder="1" applyAlignment="1" applyProtection="1"/>
    <xf numFmtId="1" fontId="2" fillId="7" borderId="22" xfId="0" applyNumberFormat="1" applyFont="1" applyFill="1" applyBorder="1" applyAlignment="1" applyProtection="1"/>
    <xf numFmtId="1" fontId="2" fillId="7" borderId="47" xfId="0" applyNumberFormat="1" applyFont="1" applyFill="1" applyBorder="1" applyAlignment="1" applyProtection="1"/>
    <xf numFmtId="1" fontId="2" fillId="7" borderId="49" xfId="0" applyNumberFormat="1" applyFont="1" applyFill="1" applyBorder="1" applyAlignment="1" applyProtection="1"/>
    <xf numFmtId="1" fontId="2" fillId="7" borderId="42" xfId="0" applyNumberFormat="1" applyFont="1" applyFill="1" applyBorder="1" applyAlignment="1" applyProtection="1"/>
    <xf numFmtId="1" fontId="2" fillId="7" borderId="38" xfId="0" applyNumberFormat="1" applyFont="1" applyFill="1" applyBorder="1" applyAlignment="1" applyProtection="1"/>
    <xf numFmtId="1" fontId="2" fillId="6" borderId="48" xfId="0" applyNumberFormat="1" applyFont="1" applyFill="1" applyBorder="1" applyAlignment="1" applyProtection="1">
      <protection locked="0"/>
    </xf>
    <xf numFmtId="1" fontId="6" fillId="4" borderId="0" xfId="0" applyNumberFormat="1" applyFont="1" applyFill="1" applyProtection="1"/>
    <xf numFmtId="1" fontId="2" fillId="6" borderId="9" xfId="0" applyNumberFormat="1" applyFont="1" applyFill="1" applyBorder="1" applyAlignment="1" applyProtection="1">
      <protection locked="0"/>
    </xf>
    <xf numFmtId="1" fontId="2" fillId="6" borderId="52" xfId="0" applyNumberFormat="1" applyFont="1" applyFill="1" applyBorder="1" applyAlignment="1" applyProtection="1">
      <protection locked="0"/>
    </xf>
    <xf numFmtId="1" fontId="2" fillId="0" borderId="55" xfId="0" applyNumberFormat="1" applyFont="1" applyFill="1" applyBorder="1" applyAlignment="1" applyProtection="1">
      <alignment horizontal="right"/>
    </xf>
    <xf numFmtId="1" fontId="2" fillId="6" borderId="56" xfId="0" applyNumberFormat="1" applyFont="1" applyFill="1" applyBorder="1" applyAlignment="1" applyProtection="1">
      <protection locked="0"/>
    </xf>
    <xf numFmtId="1" fontId="2" fillId="6" borderId="64" xfId="0" applyNumberFormat="1" applyFont="1" applyFill="1" applyBorder="1" applyAlignment="1" applyProtection="1">
      <protection locked="0"/>
    </xf>
    <xf numFmtId="1" fontId="2" fillId="6" borderId="65" xfId="0" applyNumberFormat="1" applyFont="1" applyFill="1" applyBorder="1" applyAlignment="1" applyProtection="1">
      <protection locked="0"/>
    </xf>
    <xf numFmtId="1" fontId="10" fillId="2" borderId="0" xfId="0" applyNumberFormat="1" applyFont="1" applyFill="1" applyProtection="1"/>
    <xf numFmtId="1" fontId="10" fillId="9" borderId="0" xfId="0" applyNumberFormat="1" applyFont="1" applyFill="1"/>
    <xf numFmtId="1" fontId="10" fillId="9" borderId="0" xfId="0" applyNumberFormat="1" applyFont="1" applyFill="1" applyProtection="1">
      <protection locked="0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2" fillId="0" borderId="35" xfId="0" applyNumberFormat="1" applyFont="1" applyBorder="1" applyAlignment="1" applyProtection="1">
      <alignment horizontal="center" vertical="center" wrapText="1"/>
    </xf>
    <xf numFmtId="1" fontId="2" fillId="6" borderId="67" xfId="0" applyNumberFormat="1" applyFont="1" applyFill="1" applyBorder="1" applyAlignment="1" applyProtection="1">
      <protection locked="0"/>
    </xf>
    <xf numFmtId="1" fontId="3" fillId="2" borderId="0" xfId="0" applyNumberFormat="1" applyFont="1" applyFill="1" applyBorder="1" applyAlignment="1" applyProtection="1"/>
    <xf numFmtId="1" fontId="3" fillId="2" borderId="0" xfId="0" applyNumberFormat="1" applyFont="1" applyFill="1" applyAlignment="1" applyProtection="1"/>
    <xf numFmtId="1" fontId="2" fillId="6" borderId="41" xfId="0" applyNumberFormat="1" applyFont="1" applyFill="1" applyBorder="1" applyAlignment="1" applyProtection="1">
      <protection locked="0"/>
    </xf>
    <xf numFmtId="1" fontId="2" fillId="0" borderId="52" xfId="0" applyNumberFormat="1" applyFont="1" applyFill="1" applyBorder="1" applyAlignment="1" applyProtection="1">
      <alignment horizontal="center" vertical="center"/>
    </xf>
    <xf numFmtId="1" fontId="2" fillId="0" borderId="35" xfId="0" applyNumberFormat="1" applyFont="1" applyFill="1" applyBorder="1" applyAlignment="1" applyProtection="1"/>
    <xf numFmtId="1" fontId="2" fillId="0" borderId="36" xfId="0" applyNumberFormat="1" applyFont="1" applyFill="1" applyBorder="1" applyAlignment="1" applyProtection="1"/>
    <xf numFmtId="1" fontId="2" fillId="0" borderId="52" xfId="0" applyNumberFormat="1" applyFont="1" applyFill="1" applyBorder="1" applyAlignment="1" applyProtection="1"/>
    <xf numFmtId="1" fontId="2" fillId="6" borderId="55" xfId="0" applyNumberFormat="1" applyFont="1" applyFill="1" applyBorder="1" applyAlignment="1" applyProtection="1">
      <protection locked="0"/>
    </xf>
    <xf numFmtId="1" fontId="2" fillId="0" borderId="11" xfId="0" applyNumberFormat="1" applyFont="1" applyFill="1" applyBorder="1" applyAlignment="1" applyProtection="1"/>
    <xf numFmtId="1" fontId="2" fillId="0" borderId="12" xfId="0" applyNumberFormat="1" applyFont="1" applyFill="1" applyBorder="1" applyAlignment="1" applyProtection="1"/>
    <xf numFmtId="1" fontId="2" fillId="0" borderId="13" xfId="0" applyNumberFormat="1" applyFont="1" applyFill="1" applyBorder="1" applyAlignment="1" applyProtection="1"/>
    <xf numFmtId="1" fontId="2" fillId="0" borderId="22" xfId="0" applyNumberFormat="1" applyFont="1" applyFill="1" applyBorder="1" applyAlignment="1" applyProtection="1"/>
    <xf numFmtId="1" fontId="2" fillId="0" borderId="27" xfId="0" applyNumberFormat="1" applyFont="1" applyFill="1" applyBorder="1" applyAlignment="1" applyProtection="1"/>
    <xf numFmtId="1" fontId="2" fillId="0" borderId="42" xfId="0" applyNumberFormat="1" applyFont="1" applyFill="1" applyBorder="1" applyAlignment="1" applyProtection="1"/>
    <xf numFmtId="1" fontId="2" fillId="0" borderId="20" xfId="0" applyNumberFormat="1" applyFont="1" applyFill="1" applyBorder="1" applyAlignment="1" applyProtection="1"/>
    <xf numFmtId="1" fontId="2" fillId="0" borderId="21" xfId="0" applyNumberFormat="1" applyFont="1" applyFill="1" applyBorder="1" applyAlignment="1" applyProtection="1"/>
    <xf numFmtId="1" fontId="2" fillId="0" borderId="6" xfId="0" applyNumberFormat="1" applyFont="1" applyFill="1" applyBorder="1" applyAlignment="1" applyProtection="1"/>
    <xf numFmtId="1" fontId="2" fillId="6" borderId="18" xfId="0" applyNumberFormat="1" applyFont="1" applyFill="1" applyBorder="1" applyAlignment="1" applyProtection="1">
      <protection locked="0"/>
    </xf>
    <xf numFmtId="1" fontId="3" fillId="0" borderId="0" xfId="0" applyNumberFormat="1" applyFont="1" applyFill="1" applyAlignment="1" applyProtection="1"/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36" xfId="0" applyNumberFormat="1" applyFont="1" applyBorder="1" applyAlignment="1" applyProtection="1">
      <alignment horizontal="center" vertical="center" wrapText="1"/>
    </xf>
    <xf numFmtId="1" fontId="2" fillId="6" borderId="70" xfId="0" applyNumberFormat="1" applyFont="1" applyFill="1" applyBorder="1" applyAlignment="1" applyProtection="1">
      <protection locked="0"/>
    </xf>
    <xf numFmtId="1" fontId="2" fillId="6" borderId="71" xfId="0" applyNumberFormat="1" applyFont="1" applyFill="1" applyBorder="1" applyAlignment="1" applyProtection="1">
      <protection locked="0"/>
    </xf>
    <xf numFmtId="1" fontId="2" fillId="6" borderId="72" xfId="0" applyNumberFormat="1" applyFont="1" applyFill="1" applyBorder="1" applyAlignment="1" applyProtection="1">
      <protection locked="0"/>
    </xf>
    <xf numFmtId="1" fontId="2" fillId="0" borderId="47" xfId="0" applyNumberFormat="1" applyFont="1" applyFill="1" applyBorder="1" applyAlignment="1" applyProtection="1"/>
    <xf numFmtId="1" fontId="2" fillId="0" borderId="48" xfId="0" applyNumberFormat="1" applyFont="1" applyFill="1" applyBorder="1" applyAlignment="1" applyProtection="1"/>
    <xf numFmtId="1" fontId="2" fillId="0" borderId="49" xfId="0" applyNumberFormat="1" applyFont="1" applyFill="1" applyBorder="1" applyAlignment="1" applyProtection="1"/>
    <xf numFmtId="1" fontId="2" fillId="6" borderId="73" xfId="0" applyNumberFormat="1" applyFont="1" applyFill="1" applyBorder="1" applyAlignment="1" applyProtection="1">
      <protection locked="0"/>
    </xf>
    <xf numFmtId="1" fontId="2" fillId="6" borderId="58" xfId="0" applyNumberFormat="1" applyFont="1" applyFill="1" applyBorder="1" applyAlignment="1" applyProtection="1">
      <protection locked="0"/>
    </xf>
    <xf numFmtId="1" fontId="2" fillId="0" borderId="75" xfId="0" applyNumberFormat="1" applyFont="1" applyFill="1" applyBorder="1" applyAlignment="1" applyProtection="1">
      <alignment horizontal="center" vertical="center" wrapText="1"/>
    </xf>
    <xf numFmtId="1" fontId="2" fillId="6" borderId="17" xfId="0" applyNumberFormat="1" applyFont="1" applyFill="1" applyBorder="1" applyAlignment="1" applyProtection="1">
      <protection locked="0"/>
    </xf>
    <xf numFmtId="1" fontId="2" fillId="7" borderId="29" xfId="0" applyNumberFormat="1" applyFont="1" applyFill="1" applyBorder="1" applyAlignment="1" applyProtection="1"/>
    <xf numFmtId="1" fontId="2" fillId="7" borderId="31" xfId="0" applyNumberFormat="1" applyFont="1" applyFill="1" applyBorder="1" applyAlignment="1" applyProtection="1"/>
    <xf numFmtId="1" fontId="10" fillId="0" borderId="0" xfId="0" applyNumberFormat="1" applyFont="1" applyFill="1"/>
    <xf numFmtId="1" fontId="2" fillId="6" borderId="0" xfId="0" applyNumberFormat="1" applyFont="1" applyFill="1" applyBorder="1" applyAlignment="1" applyProtection="1">
      <protection locked="0"/>
    </xf>
    <xf numFmtId="1" fontId="2" fillId="0" borderId="31" xfId="0" applyNumberFormat="1" applyFont="1" applyFill="1" applyBorder="1" applyAlignment="1" applyProtection="1">
      <alignment horizontal="right"/>
    </xf>
    <xf numFmtId="1" fontId="2" fillId="0" borderId="35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6" borderId="6" xfId="0" applyNumberFormat="1" applyFont="1" applyFill="1" applyBorder="1" applyAlignment="1" applyProtection="1">
      <protection locked="0"/>
    </xf>
    <xf numFmtId="1" fontId="2" fillId="7" borderId="35" xfId="0" applyNumberFormat="1" applyFont="1" applyFill="1" applyBorder="1" applyAlignment="1" applyProtection="1"/>
    <xf numFmtId="1" fontId="2" fillId="7" borderId="11" xfId="0" applyNumberFormat="1" applyFont="1" applyFill="1" applyBorder="1" applyAlignment="1" applyProtection="1"/>
    <xf numFmtId="1" fontId="2" fillId="7" borderId="13" xfId="0" applyNumberFormat="1" applyFont="1" applyFill="1" applyBorder="1" applyAlignment="1" applyProtection="1"/>
    <xf numFmtId="1" fontId="2" fillId="7" borderId="10" xfId="0" applyNumberFormat="1" applyFont="1" applyFill="1" applyBorder="1" applyAlignment="1" applyProtection="1"/>
    <xf numFmtId="1" fontId="2" fillId="7" borderId="71" xfId="0" applyNumberFormat="1" applyFont="1" applyFill="1" applyBorder="1" applyAlignment="1" applyProtection="1"/>
    <xf numFmtId="1" fontId="2" fillId="7" borderId="4" xfId="0" applyNumberFormat="1" applyFont="1" applyFill="1" applyBorder="1" applyAlignment="1" applyProtection="1"/>
    <xf numFmtId="1" fontId="2" fillId="7" borderId="28" xfId="0" applyNumberFormat="1" applyFont="1" applyFill="1" applyBorder="1" applyAlignment="1" applyProtection="1"/>
    <xf numFmtId="1" fontId="2" fillId="6" borderId="62" xfId="0" applyNumberFormat="1" applyFont="1" applyFill="1" applyBorder="1" applyAlignment="1" applyProtection="1">
      <protection locked="0"/>
    </xf>
    <xf numFmtId="1" fontId="2" fillId="7" borderId="27" xfId="0" applyNumberFormat="1" applyFont="1" applyFill="1" applyBorder="1" applyAlignment="1" applyProtection="1"/>
    <xf numFmtId="1" fontId="2" fillId="0" borderId="19" xfId="0" applyNumberFormat="1" applyFont="1" applyFill="1" applyBorder="1" applyAlignment="1" applyProtection="1">
      <alignment horizontal="center" vertical="center" wrapText="1"/>
    </xf>
    <xf numFmtId="1" fontId="2" fillId="7" borderId="37" xfId="0" applyNumberFormat="1" applyFont="1" applyFill="1" applyBorder="1" applyAlignment="1" applyProtection="1"/>
    <xf numFmtId="1" fontId="2" fillId="7" borderId="26" xfId="0" applyNumberFormat="1" applyFont="1" applyFill="1" applyBorder="1" applyAlignment="1" applyProtection="1"/>
    <xf numFmtId="1" fontId="2" fillId="7" borderId="19" xfId="0" applyNumberFormat="1" applyFont="1" applyFill="1" applyBorder="1" applyAlignment="1" applyProtection="1"/>
    <xf numFmtId="1" fontId="2" fillId="0" borderId="58" xfId="0" applyNumberFormat="1" applyFont="1" applyFill="1" applyBorder="1" applyAlignment="1" applyProtection="1">
      <alignment horizontal="center" vertical="center" wrapText="1"/>
    </xf>
    <xf numFmtId="1" fontId="14" fillId="2" borderId="0" xfId="0" applyNumberFormat="1" applyFont="1" applyFill="1" applyBorder="1" applyAlignment="1" applyProtection="1"/>
    <xf numFmtId="1" fontId="2" fillId="0" borderId="30" xfId="0" applyNumberFormat="1" applyFont="1" applyFill="1" applyBorder="1" applyAlignment="1" applyProtection="1">
      <alignment horizontal="right" wrapText="1"/>
    </xf>
    <xf numFmtId="1" fontId="2" fillId="0" borderId="66" xfId="0" applyNumberFormat="1" applyFont="1" applyFill="1" applyBorder="1" applyAlignment="1" applyProtection="1">
      <alignment horizontal="center" vertical="center" wrapText="1"/>
    </xf>
    <xf numFmtId="1" fontId="2" fillId="7" borderId="56" xfId="0" applyNumberFormat="1" applyFont="1" applyFill="1" applyBorder="1" applyAlignment="1" applyProtection="1"/>
    <xf numFmtId="1" fontId="2" fillId="7" borderId="33" xfId="0" applyNumberFormat="1" applyFont="1" applyFill="1" applyBorder="1" applyAlignment="1" applyProtection="1"/>
    <xf numFmtId="1" fontId="2" fillId="8" borderId="85" xfId="1" applyNumberFormat="1" applyFont="1" applyBorder="1" applyAlignment="1" applyProtection="1">
      <protection locked="0"/>
    </xf>
    <xf numFmtId="1" fontId="2" fillId="0" borderId="12" xfId="0" applyNumberFormat="1" applyFont="1" applyFill="1" applyBorder="1" applyAlignment="1" applyProtection="1">
      <alignment horizontal="right" wrapText="1"/>
    </xf>
    <xf numFmtId="1" fontId="1" fillId="2" borderId="0" xfId="0" applyNumberFormat="1" applyFont="1" applyFill="1" applyAlignment="1" applyProtection="1"/>
    <xf numFmtId="1" fontId="2" fillId="0" borderId="27" xfId="0" applyNumberFormat="1" applyFont="1" applyFill="1" applyBorder="1" applyAlignment="1" applyProtection="1">
      <alignment horizontal="right" wrapText="1"/>
    </xf>
    <xf numFmtId="1" fontId="2" fillId="0" borderId="48" xfId="0" applyNumberFormat="1" applyFont="1" applyFill="1" applyBorder="1" applyAlignment="1" applyProtection="1">
      <alignment horizontal="right" wrapText="1"/>
    </xf>
    <xf numFmtId="1" fontId="2" fillId="6" borderId="3" xfId="0" applyNumberFormat="1" applyFont="1" applyFill="1" applyBorder="1" applyAlignment="1" applyProtection="1">
      <protection locked="0"/>
    </xf>
    <xf numFmtId="1" fontId="10" fillId="4" borderId="0" xfId="0" applyNumberFormat="1" applyFont="1" applyFill="1" applyProtection="1"/>
    <xf numFmtId="1" fontId="10" fillId="4" borderId="0" xfId="0" applyNumberFormat="1" applyFont="1" applyFill="1" applyProtection="1">
      <protection locked="0"/>
    </xf>
    <xf numFmtId="1" fontId="2" fillId="0" borderId="35" xfId="0" applyNumberFormat="1" applyFont="1" applyFill="1" applyBorder="1" applyAlignment="1" applyProtection="1">
      <alignment horizontal="right" wrapText="1"/>
    </xf>
    <xf numFmtId="1" fontId="2" fillId="6" borderId="13" xfId="0" applyNumberFormat="1" applyFont="1" applyFill="1" applyBorder="1" applyAlignment="1" applyProtection="1">
      <alignment wrapText="1"/>
      <protection locked="0"/>
    </xf>
    <xf numFmtId="1" fontId="2" fillId="6" borderId="42" xfId="0" applyNumberFormat="1" applyFont="1" applyFill="1" applyBorder="1" applyAlignment="1" applyProtection="1">
      <alignment wrapText="1"/>
      <protection locked="0"/>
    </xf>
    <xf numFmtId="1" fontId="2" fillId="6" borderId="31" xfId="0" applyNumberFormat="1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/>
    <xf numFmtId="1" fontId="2" fillId="7" borderId="32" xfId="0" applyNumberFormat="1" applyFont="1" applyFill="1" applyBorder="1" applyAlignment="1" applyProtection="1"/>
    <xf numFmtId="1" fontId="2" fillId="7" borderId="43" xfId="0" applyNumberFormat="1" applyFont="1" applyFill="1" applyBorder="1" applyAlignment="1" applyProtection="1"/>
    <xf numFmtId="1" fontId="2" fillId="7" borderId="23" xfId="0" applyNumberFormat="1" applyFont="1" applyFill="1" applyBorder="1" applyAlignment="1" applyProtection="1"/>
    <xf numFmtId="1" fontId="2" fillId="6" borderId="11" xfId="0" applyNumberFormat="1" applyFont="1" applyFill="1" applyBorder="1" applyAlignment="1" applyProtection="1">
      <alignment wrapText="1"/>
      <protection locked="0"/>
    </xf>
    <xf numFmtId="1" fontId="2" fillId="6" borderId="14" xfId="0" applyNumberFormat="1" applyFont="1" applyFill="1" applyBorder="1" applyAlignment="1" applyProtection="1">
      <alignment wrapText="1"/>
      <protection locked="0"/>
    </xf>
    <xf numFmtId="1" fontId="2" fillId="6" borderId="15" xfId="0" applyNumberFormat="1" applyFont="1" applyFill="1" applyBorder="1" applyAlignment="1" applyProtection="1">
      <alignment wrapText="1"/>
      <protection locked="0"/>
    </xf>
    <xf numFmtId="1" fontId="2" fillId="6" borderId="22" xfId="0" applyNumberFormat="1" applyFont="1" applyFill="1" applyBorder="1" applyAlignment="1" applyProtection="1">
      <alignment wrapText="1"/>
      <protection locked="0"/>
    </xf>
    <xf numFmtId="1" fontId="2" fillId="6" borderId="23" xfId="0" applyNumberFormat="1" applyFont="1" applyFill="1" applyBorder="1" applyAlignment="1" applyProtection="1">
      <alignment wrapText="1"/>
      <protection locked="0"/>
    </xf>
    <xf numFmtId="1" fontId="2" fillId="6" borderId="24" xfId="0" applyNumberFormat="1" applyFont="1" applyFill="1" applyBorder="1" applyAlignment="1" applyProtection="1">
      <alignment wrapText="1"/>
      <protection locked="0"/>
    </xf>
    <xf numFmtId="1" fontId="2" fillId="7" borderId="60" xfId="0" applyNumberFormat="1" applyFont="1" applyFill="1" applyBorder="1" applyAlignment="1" applyProtection="1"/>
    <xf numFmtId="1" fontId="10" fillId="0" borderId="0" xfId="0" applyNumberFormat="1" applyFont="1"/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0" borderId="90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right"/>
    </xf>
    <xf numFmtId="1" fontId="2" fillId="0" borderId="93" xfId="0" applyNumberFormat="1" applyFont="1" applyFill="1" applyBorder="1" applyAlignment="1" applyProtection="1"/>
    <xf numFmtId="1" fontId="2" fillId="6" borderId="90" xfId="0" applyNumberFormat="1" applyFont="1" applyFill="1" applyBorder="1" applyAlignment="1" applyProtection="1">
      <protection locked="0"/>
    </xf>
    <xf numFmtId="1" fontId="2" fillId="6" borderId="99" xfId="0" applyNumberFormat="1" applyFont="1" applyFill="1" applyBorder="1" applyAlignment="1" applyProtection="1">
      <protection locked="0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6" borderId="93" xfId="0" applyNumberFormat="1" applyFont="1" applyFill="1" applyBorder="1" applyAlignment="1" applyProtection="1">
      <protection locked="0"/>
    </xf>
    <xf numFmtId="1" fontId="2" fillId="0" borderId="88" xfId="0" applyNumberFormat="1" applyFont="1" applyFill="1" applyBorder="1" applyAlignment="1" applyProtection="1">
      <alignment horizontal="center" vertical="center" wrapText="1"/>
    </xf>
    <xf numFmtId="1" fontId="2" fillId="6" borderId="92" xfId="0" applyNumberFormat="1" applyFont="1" applyFill="1" applyBorder="1" applyAlignment="1" applyProtection="1">
      <protection locked="0"/>
    </xf>
    <xf numFmtId="1" fontId="2" fillId="0" borderId="9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/>
    <xf numFmtId="1" fontId="2" fillId="2" borderId="35" xfId="0" applyNumberFormat="1" applyFont="1" applyFill="1" applyBorder="1" applyAlignment="1" applyProtection="1">
      <alignment horizontal="center" vertical="center" wrapText="1"/>
    </xf>
    <xf numFmtId="1" fontId="2" fillId="7" borderId="39" xfId="0" applyNumberFormat="1" applyFont="1" applyFill="1" applyBorder="1" applyAlignment="1" applyProtection="1"/>
    <xf numFmtId="1" fontId="2" fillId="6" borderId="87" xfId="0" applyNumberFormat="1" applyFont="1" applyFill="1" applyBorder="1" applyAlignment="1" applyProtection="1">
      <protection locked="0"/>
    </xf>
    <xf numFmtId="1" fontId="2" fillId="6" borderId="20" xfId="0" applyNumberFormat="1" applyFont="1" applyFill="1" applyBorder="1" applyAlignment="1" applyProtection="1">
      <protection locked="0"/>
    </xf>
    <xf numFmtId="1" fontId="2" fillId="0" borderId="94" xfId="0" applyNumberFormat="1" applyFont="1" applyFill="1" applyBorder="1" applyAlignment="1" applyProtection="1"/>
    <xf numFmtId="1" fontId="2" fillId="0" borderId="94" xfId="0" applyNumberFormat="1" applyFont="1" applyFill="1" applyBorder="1" applyAlignment="1" applyProtection="1">
      <alignment horizontal="center" vertical="center"/>
    </xf>
    <xf numFmtId="1" fontId="2" fillId="6" borderId="100" xfId="0" applyNumberFormat="1" applyFont="1" applyFill="1" applyBorder="1" applyAlignment="1" applyProtection="1">
      <protection locked="0"/>
    </xf>
    <xf numFmtId="1" fontId="2" fillId="6" borderId="104" xfId="0" applyNumberFormat="1" applyFont="1" applyFill="1" applyBorder="1" applyAlignment="1" applyProtection="1">
      <protection locked="0"/>
    </xf>
    <xf numFmtId="1" fontId="2" fillId="6" borderId="105" xfId="0" applyNumberFormat="1" applyFont="1" applyFill="1" applyBorder="1" applyAlignment="1" applyProtection="1">
      <protection locked="0"/>
    </xf>
    <xf numFmtId="1" fontId="2" fillId="6" borderId="106" xfId="0" applyNumberFormat="1" applyFont="1" applyFill="1" applyBorder="1" applyAlignment="1" applyProtection="1">
      <protection locked="0"/>
    </xf>
    <xf numFmtId="1" fontId="2" fillId="6" borderId="40" xfId="0" applyNumberFormat="1" applyFont="1" applyFill="1" applyBorder="1" applyAlignment="1" applyProtection="1">
      <protection locked="0"/>
    </xf>
    <xf numFmtId="1" fontId="2" fillId="6" borderId="107" xfId="0" applyNumberFormat="1" applyFont="1" applyFill="1" applyBorder="1" applyAlignment="1" applyProtection="1">
      <protection locked="0"/>
    </xf>
    <xf numFmtId="1" fontId="2" fillId="7" borderId="90" xfId="0" applyNumberFormat="1" applyFont="1" applyFill="1" applyBorder="1" applyAlignment="1" applyProtection="1"/>
    <xf numFmtId="1" fontId="15" fillId="2" borderId="0" xfId="0" applyNumberFormat="1" applyFont="1" applyFill="1"/>
    <xf numFmtId="1" fontId="16" fillId="2" borderId="0" xfId="0" applyNumberFormat="1" applyFont="1" applyFill="1" applyBorder="1" applyAlignment="1" applyProtection="1">
      <alignment horizontal="center" vertical="center" wrapText="1"/>
    </xf>
    <xf numFmtId="1" fontId="3" fillId="2" borderId="0" xfId="0" applyNumberFormat="1" applyFont="1" applyFill="1" applyBorder="1" applyAlignment="1" applyProtection="1">
      <alignment horizontal="left"/>
    </xf>
    <xf numFmtId="1" fontId="14" fillId="2" borderId="0" xfId="0" applyNumberFormat="1" applyFont="1" applyFill="1" applyAlignment="1" applyProtection="1">
      <alignment horizontal="left" vertical="top"/>
    </xf>
    <xf numFmtId="1" fontId="14" fillId="2" borderId="0" xfId="0" applyNumberFormat="1" applyFont="1" applyFill="1" applyAlignment="1" applyProtection="1">
      <alignment vertical="top"/>
    </xf>
    <xf numFmtId="1" fontId="2" fillId="0" borderId="93" xfId="0" applyNumberFormat="1" applyFont="1" applyBorder="1" applyAlignment="1" applyProtection="1">
      <alignment horizontal="center" vertical="center" wrapText="1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7" fillId="0" borderId="20" xfId="0" applyNumberFormat="1" applyFont="1" applyBorder="1" applyProtection="1"/>
    <xf numFmtId="1" fontId="7" fillId="0" borderId="21" xfId="0" applyNumberFormat="1" applyFont="1" applyBorder="1" applyProtection="1"/>
    <xf numFmtId="1" fontId="7" fillId="0" borderId="0" xfId="0" applyNumberFormat="1" applyFont="1" applyProtection="1"/>
    <xf numFmtId="1" fontId="4" fillId="4" borderId="0" xfId="0" applyNumberFormat="1" applyFont="1" applyFill="1" applyBorder="1" applyAlignment="1" applyProtection="1">
      <alignment vertical="top" wrapText="1"/>
    </xf>
    <xf numFmtId="1" fontId="7" fillId="0" borderId="7" xfId="0" applyNumberFormat="1" applyFont="1" applyBorder="1" applyProtection="1"/>
    <xf numFmtId="1" fontId="7" fillId="0" borderId="8" xfId="0" applyNumberFormat="1" applyFont="1" applyBorder="1" applyProtection="1"/>
    <xf numFmtId="1" fontId="7" fillId="0" borderId="1" xfId="0" applyNumberFormat="1" applyFont="1" applyBorder="1" applyProtection="1"/>
    <xf numFmtId="1" fontId="14" fillId="2" borderId="0" xfId="0" applyNumberFormat="1" applyFont="1" applyFill="1" applyBorder="1" applyAlignment="1" applyProtection="1">
      <alignment horizontal="left" vertical="top"/>
    </xf>
    <xf numFmtId="1" fontId="14" fillId="2" borderId="0" xfId="0" applyNumberFormat="1" applyFont="1" applyFill="1" applyBorder="1" applyAlignment="1" applyProtection="1">
      <alignment vertical="top"/>
    </xf>
    <xf numFmtId="1" fontId="14" fillId="2" borderId="97" xfId="0" applyNumberFormat="1" applyFont="1" applyFill="1" applyBorder="1" applyAlignment="1" applyProtection="1">
      <alignment vertical="top"/>
    </xf>
    <xf numFmtId="1" fontId="14" fillId="0" borderId="0" xfId="0" applyNumberFormat="1" applyFont="1"/>
    <xf numFmtId="1" fontId="2" fillId="0" borderId="109" xfId="0" applyNumberFormat="1" applyFont="1" applyFill="1" applyBorder="1" applyAlignment="1" applyProtection="1">
      <alignment horizontal="center" vertical="center" wrapText="1"/>
    </xf>
    <xf numFmtId="1" fontId="14" fillId="6" borderId="10" xfId="0" applyNumberFormat="1" applyFont="1" applyFill="1" applyBorder="1" applyAlignment="1" applyProtection="1">
      <protection locked="0"/>
    </xf>
    <xf numFmtId="1" fontId="2" fillId="7" borderId="62" xfId="0" applyNumberFormat="1" applyFont="1" applyFill="1" applyBorder="1" applyAlignment="1" applyProtection="1"/>
    <xf numFmtId="1" fontId="2" fillId="6" borderId="84" xfId="0" applyNumberFormat="1" applyFont="1" applyFill="1" applyBorder="1" applyAlignment="1" applyProtection="1">
      <protection locked="0"/>
    </xf>
    <xf numFmtId="1" fontId="14" fillId="6" borderId="41" xfId="0" applyNumberFormat="1" applyFont="1" applyFill="1" applyBorder="1" applyAlignment="1" applyProtection="1">
      <protection locked="0"/>
    </xf>
    <xf numFmtId="1" fontId="2" fillId="7" borderId="20" xfId="0" applyNumberFormat="1" applyFont="1" applyFill="1" applyBorder="1" applyAlignment="1" applyProtection="1"/>
    <xf numFmtId="1" fontId="2" fillId="7" borderId="8" xfId="0" applyNumberFormat="1" applyFont="1" applyFill="1" applyBorder="1" applyAlignment="1" applyProtection="1"/>
    <xf numFmtId="1" fontId="2" fillId="7" borderId="102" xfId="0" applyNumberFormat="1" applyFont="1" applyFill="1" applyBorder="1" applyAlignment="1" applyProtection="1"/>
    <xf numFmtId="1" fontId="2" fillId="7" borderId="6" xfId="0" applyNumberFormat="1" applyFont="1" applyFill="1" applyBorder="1" applyAlignment="1" applyProtection="1"/>
    <xf numFmtId="1" fontId="2" fillId="7" borderId="0" xfId="0" applyNumberFormat="1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/>
    <xf numFmtId="0" fontId="17" fillId="4" borderId="0" xfId="0" applyFont="1" applyFill="1" applyProtection="1">
      <protection locked="0"/>
    </xf>
    <xf numFmtId="0" fontId="17" fillId="3" borderId="0" xfId="0" applyFont="1" applyFill="1" applyProtection="1">
      <protection locked="0"/>
    </xf>
    <xf numFmtId="0" fontId="17" fillId="5" borderId="0" xfId="0" applyFont="1" applyFill="1" applyProtection="1">
      <protection locked="0"/>
    </xf>
    <xf numFmtId="1" fontId="14" fillId="6" borderId="19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/>
    <xf numFmtId="1" fontId="2" fillId="2" borderId="12" xfId="0" applyNumberFormat="1" applyFont="1" applyFill="1" applyBorder="1" applyAlignment="1" applyProtection="1"/>
    <xf numFmtId="1" fontId="2" fillId="2" borderId="13" xfId="0" applyNumberFormat="1" applyFont="1" applyFill="1" applyBorder="1" applyAlignment="1" applyProtection="1"/>
    <xf numFmtId="1" fontId="14" fillId="6" borderId="13" xfId="0" applyNumberFormat="1" applyFont="1" applyFill="1" applyBorder="1" applyAlignment="1" applyProtection="1">
      <protection locked="0"/>
    </xf>
    <xf numFmtId="1" fontId="2" fillId="2" borderId="22" xfId="0" applyNumberFormat="1" applyFont="1" applyFill="1" applyBorder="1" applyAlignment="1" applyProtection="1"/>
    <xf numFmtId="1" fontId="2" fillId="2" borderId="27" xfId="0" applyNumberFormat="1" applyFont="1" applyFill="1" applyBorder="1" applyAlignment="1" applyProtection="1"/>
    <xf numFmtId="1" fontId="2" fillId="2" borderId="42" xfId="0" applyNumberFormat="1" applyFont="1" applyFill="1" applyBorder="1" applyAlignment="1" applyProtection="1"/>
    <xf numFmtId="1" fontId="14" fillId="6" borderId="42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/>
    <xf numFmtId="1" fontId="2" fillId="6" borderId="110" xfId="0" applyNumberFormat="1" applyFont="1" applyFill="1" applyBorder="1" applyAlignment="1" applyProtection="1">
      <protection locked="0"/>
    </xf>
    <xf numFmtId="1" fontId="14" fillId="2" borderId="0" xfId="0" applyNumberFormat="1" applyFont="1" applyFill="1" applyAlignment="1" applyProtection="1">
      <alignment horizontal="left"/>
    </xf>
    <xf numFmtId="1" fontId="14" fillId="2" borderId="0" xfId="0" applyNumberFormat="1" applyFont="1" applyFill="1" applyAlignment="1" applyProtection="1"/>
    <xf numFmtId="1" fontId="16" fillId="2" borderId="0" xfId="0" applyNumberFormat="1" applyFont="1" applyFill="1" applyBorder="1" applyAlignment="1" applyProtection="1"/>
    <xf numFmtId="1" fontId="14" fillId="0" borderId="0" xfId="0" applyNumberFormat="1" applyFont="1" applyBorder="1" applyProtection="1"/>
    <xf numFmtId="1" fontId="14" fillId="0" borderId="54" xfId="0" applyNumberFormat="1" applyFont="1" applyBorder="1" applyProtection="1"/>
    <xf numFmtId="1" fontId="14" fillId="0" borderId="0" xfId="0" applyNumberFormat="1" applyFont="1" applyProtection="1"/>
    <xf numFmtId="1" fontId="7" fillId="0" borderId="35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/>
    </xf>
    <xf numFmtId="1" fontId="7" fillId="0" borderId="93" xfId="0" applyNumberFormat="1" applyFont="1" applyBorder="1" applyAlignment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7" fillId="0" borderId="93" xfId="0" applyNumberFormat="1" applyFont="1" applyBorder="1" applyAlignment="1" applyProtection="1">
      <alignment horizontal="center" vertical="center"/>
    </xf>
    <xf numFmtId="1" fontId="9" fillId="0" borderId="97" xfId="0" applyNumberFormat="1" applyFont="1" applyBorder="1" applyAlignment="1" applyProtection="1">
      <alignment horizontal="center"/>
    </xf>
    <xf numFmtId="1" fontId="7" fillId="0" borderId="97" xfId="0" applyNumberFormat="1" applyFont="1" applyBorder="1" applyAlignment="1" applyProtection="1">
      <alignment horizontal="center" vertical="center"/>
    </xf>
    <xf numFmtId="1" fontId="9" fillId="0" borderId="35" xfId="0" applyNumberFormat="1" applyFont="1" applyBorder="1" applyAlignment="1" applyProtection="1">
      <alignment horizontal="center"/>
    </xf>
    <xf numFmtId="1" fontId="7" fillId="0" borderId="35" xfId="0" applyNumberFormat="1" applyFont="1" applyBorder="1" applyAlignment="1" applyProtection="1">
      <alignment horizontal="center" vertical="center"/>
    </xf>
    <xf numFmtId="1" fontId="9" fillId="0" borderId="93" xfId="0" applyNumberFormat="1" applyFont="1" applyBorder="1" applyAlignment="1" applyProtection="1">
      <alignment horizontal="center"/>
    </xf>
    <xf numFmtId="1" fontId="7" fillId="0" borderId="108" xfId="0" applyNumberFormat="1" applyFont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</xf>
    <xf numFmtId="1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6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8" xfId="0" applyNumberFormat="1" applyFont="1" applyFill="1" applyBorder="1" applyAlignment="1" applyProtection="1">
      <alignment horizontal="center" vertical="center" wrapText="1"/>
    </xf>
    <xf numFmtId="1" fontId="2" fillId="0" borderId="55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64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9" xfId="0" applyNumberFormat="1" applyFont="1" applyFill="1" applyBorder="1" applyAlignment="1" applyProtection="1">
      <alignment horizontal="center" vertical="center" wrapText="1"/>
      <protection locked="0"/>
    </xf>
    <xf numFmtId="1" fontId="2" fillId="7" borderId="59" xfId="0" applyNumberFormat="1" applyFont="1" applyFill="1" applyBorder="1" applyAlignment="1" applyProtection="1"/>
    <xf numFmtId="1" fontId="2" fillId="0" borderId="22" xfId="0" applyNumberFormat="1" applyFont="1" applyFill="1" applyBorder="1" applyAlignment="1" applyProtection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>
      <alignment horizontal="center" vertical="center" wrapText="1"/>
    </xf>
    <xf numFmtId="1" fontId="2" fillId="6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59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4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7" xfId="0" applyNumberFormat="1" applyFont="1" applyFill="1" applyBorder="1" applyAlignment="1" applyProtection="1">
      <alignment horizontal="center" vertical="center" wrapText="1"/>
    </xf>
    <xf numFmtId="1" fontId="2" fillId="0" borderId="48" xfId="0" applyNumberFormat="1" applyFont="1" applyFill="1" applyBorder="1" applyAlignment="1" applyProtection="1">
      <alignment horizontal="center" vertical="center" wrapText="1"/>
    </xf>
    <xf numFmtId="1" fontId="2" fillId="0" borderId="49" xfId="0" applyNumberFormat="1" applyFont="1" applyFill="1" applyBorder="1" applyAlignment="1" applyProtection="1">
      <alignment horizontal="center" vertical="center" wrapText="1"/>
    </xf>
    <xf numFmtId="1" fontId="2" fillId="6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6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60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49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8" xfId="0" applyNumberFormat="1" applyFont="1" applyFill="1" applyBorder="1" applyAlignment="1" applyProtection="1">
      <alignment vertical="center"/>
    </xf>
    <xf numFmtId="1" fontId="6" fillId="4" borderId="0" xfId="0" applyNumberFormat="1" applyFont="1" applyFill="1" applyAlignment="1" applyProtection="1">
      <alignment vertical="center"/>
    </xf>
    <xf numFmtId="1" fontId="2" fillId="6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5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9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66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75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8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9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1" xfId="0" applyNumberFormat="1" applyFont="1" applyFill="1" applyBorder="1" applyAlignment="1" applyProtection="1">
      <alignment horizontal="center" vertical="center" wrapText="1"/>
    </xf>
    <xf numFmtId="1" fontId="2" fillId="2" borderId="38" xfId="0" applyNumberFormat="1" applyFont="1" applyFill="1" applyBorder="1" applyAlignment="1" applyProtection="1">
      <alignment horizontal="center" vertical="center" wrapText="1"/>
    </xf>
    <xf numFmtId="1" fontId="2" fillId="2" borderId="55" xfId="0" applyNumberFormat="1" applyFont="1" applyFill="1" applyBorder="1" applyAlignment="1" applyProtection="1">
      <alignment horizontal="center" vertical="center" wrapText="1"/>
    </xf>
    <xf numFmtId="1" fontId="2" fillId="6" borderId="65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79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7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4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69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50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6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7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8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94" xfId="0" applyNumberFormat="1" applyFont="1" applyFill="1" applyBorder="1" applyAlignment="1" applyProtection="1">
      <alignment horizontal="center" vertical="center" wrapText="1"/>
    </xf>
    <xf numFmtId="1" fontId="2" fillId="2" borderId="36" xfId="0" applyNumberFormat="1" applyFont="1" applyFill="1" applyBorder="1" applyAlignment="1" applyProtection="1">
      <alignment horizontal="center" vertical="center" wrapText="1"/>
    </xf>
    <xf numFmtId="1" fontId="6" fillId="4" borderId="18" xfId="0" applyNumberFormat="1" applyFont="1" applyFill="1" applyBorder="1" applyAlignment="1" applyProtection="1">
      <alignment vertical="center"/>
      <protection locked="0"/>
    </xf>
    <xf numFmtId="1" fontId="6" fillId="4" borderId="0" xfId="0" applyNumberFormat="1" applyFont="1" applyFill="1" applyAlignment="1">
      <alignment vertical="center"/>
    </xf>
    <xf numFmtId="1" fontId="14" fillId="2" borderId="0" xfId="0" applyNumberFormat="1" applyFont="1" applyFill="1" applyBorder="1" applyAlignment="1" applyProtection="1">
      <alignment horizontal="left" vertical="center" wrapText="1"/>
    </xf>
    <xf numFmtId="1" fontId="14" fillId="2" borderId="0" xfId="0" applyNumberFormat="1" applyFont="1" applyFill="1" applyBorder="1" applyAlignment="1" applyProtection="1">
      <alignment horizontal="right"/>
    </xf>
    <xf numFmtId="1" fontId="2" fillId="6" borderId="94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4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/>
    </xf>
    <xf numFmtId="1" fontId="18" fillId="0" borderId="0" xfId="0" applyNumberFormat="1" applyFont="1" applyFill="1" applyBorder="1" applyProtection="1"/>
    <xf numFmtId="1" fontId="18" fillId="0" borderId="0" xfId="0" applyNumberFormat="1" applyFont="1" applyFill="1" applyBorder="1" applyAlignment="1" applyProtection="1">
      <alignment vertical="center"/>
    </xf>
    <xf numFmtId="1" fontId="18" fillId="0" borderId="0" xfId="0" applyNumberFormat="1" applyFont="1" applyFill="1" applyProtection="1"/>
    <xf numFmtId="1" fontId="18" fillId="4" borderId="0" xfId="0" applyNumberFormat="1" applyFont="1" applyFill="1" applyProtection="1"/>
    <xf numFmtId="1" fontId="14" fillId="2" borderId="0" xfId="0" applyNumberFormat="1" applyFont="1" applyFill="1" applyBorder="1" applyAlignment="1" applyProtection="1">
      <alignment horizontal="left"/>
    </xf>
    <xf numFmtId="1" fontId="2" fillId="0" borderId="88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right" wrapText="1"/>
    </xf>
    <xf numFmtId="1" fontId="2" fillId="0" borderId="19" xfId="0" applyNumberFormat="1" applyFont="1" applyFill="1" applyBorder="1" applyAlignment="1" applyProtection="1">
      <alignment horizontal="right" wrapText="1"/>
    </xf>
    <xf numFmtId="1" fontId="2" fillId="0" borderId="42" xfId="0" applyNumberFormat="1" applyFont="1" applyFill="1" applyBorder="1" applyAlignment="1" applyProtection="1">
      <alignment horizontal="right" wrapText="1"/>
    </xf>
    <xf numFmtId="1" fontId="2" fillId="2" borderId="19" xfId="0" applyNumberFormat="1" applyFont="1" applyFill="1" applyBorder="1" applyAlignment="1" applyProtection="1">
      <alignment horizontal="right" wrapText="1"/>
    </xf>
    <xf numFmtId="1" fontId="2" fillId="0" borderId="49" xfId="0" applyNumberFormat="1" applyFont="1" applyFill="1" applyBorder="1" applyAlignment="1" applyProtection="1">
      <alignment horizontal="right" wrapText="1"/>
    </xf>
    <xf numFmtId="1" fontId="9" fillId="0" borderId="0" xfId="0" applyNumberFormat="1" applyFont="1" applyAlignment="1" applyProtection="1">
      <alignment horizontal="right"/>
    </xf>
    <xf numFmtId="1" fontId="2" fillId="0" borderId="93" xfId="0" applyNumberFormat="1" applyFont="1" applyFill="1" applyBorder="1" applyAlignment="1" applyProtection="1">
      <alignment horizontal="right" wrapText="1"/>
    </xf>
    <xf numFmtId="1" fontId="2" fillId="0" borderId="88" xfId="0" applyNumberFormat="1" applyFont="1" applyFill="1" applyBorder="1" applyAlignment="1" applyProtection="1">
      <alignment horizontal="right"/>
    </xf>
    <xf numFmtId="1" fontId="2" fillId="0" borderId="108" xfId="0" applyNumberFormat="1" applyFont="1" applyFill="1" applyBorder="1" applyAlignment="1" applyProtection="1">
      <alignment horizontal="right"/>
    </xf>
    <xf numFmtId="1" fontId="2" fillId="0" borderId="97" xfId="0" applyNumberFormat="1" applyFont="1" applyFill="1" applyBorder="1" applyAlignment="1" applyProtection="1">
      <alignment horizontal="right"/>
    </xf>
    <xf numFmtId="1" fontId="2" fillId="0" borderId="53" xfId="0" applyNumberFormat="1" applyFont="1" applyFill="1" applyBorder="1" applyAlignment="1" applyProtection="1">
      <alignment horizontal="right"/>
    </xf>
    <xf numFmtId="1" fontId="2" fillId="0" borderId="94" xfId="0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 applyProtection="1"/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0" borderId="94" xfId="0" applyNumberFormat="1" applyFont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right" wrapText="1"/>
    </xf>
    <xf numFmtId="1" fontId="2" fillId="8" borderId="113" xfId="1" applyNumberFormat="1" applyFont="1" applyBorder="1" applyAlignment="1" applyProtection="1">
      <alignment horizontal="left" vertical="center" wrapText="1"/>
      <protection locked="0"/>
    </xf>
    <xf numFmtId="1" fontId="2" fillId="8" borderId="114" xfId="1" applyNumberFormat="1" applyFont="1" applyBorder="1" applyAlignment="1" applyProtection="1">
      <alignment horizontal="left" vertical="center" wrapText="1"/>
      <protection locked="0"/>
    </xf>
    <xf numFmtId="1" fontId="2" fillId="8" borderId="115" xfId="1" applyNumberFormat="1" applyFont="1" applyBorder="1" applyAlignment="1" applyProtection="1">
      <protection locked="0"/>
    </xf>
    <xf numFmtId="1" fontId="2" fillId="2" borderId="42" xfId="0" applyNumberFormat="1" applyFont="1" applyFill="1" applyBorder="1" applyAlignment="1" applyProtection="1">
      <alignment horizontal="right" wrapText="1"/>
    </xf>
    <xf numFmtId="1" fontId="2" fillId="8" borderId="116" xfId="1" applyNumberFormat="1" applyFont="1" applyBorder="1" applyAlignment="1" applyProtection="1">
      <alignment horizontal="left" vertical="center" wrapText="1"/>
      <protection locked="0"/>
    </xf>
    <xf numFmtId="1" fontId="2" fillId="0" borderId="57" xfId="0" applyNumberFormat="1" applyFont="1" applyFill="1" applyBorder="1" applyAlignment="1" applyProtection="1">
      <alignment horizontal="right"/>
    </xf>
    <xf numFmtId="1" fontId="2" fillId="2" borderId="94" xfId="0" applyNumberFormat="1" applyFont="1" applyFill="1" applyBorder="1" applyAlignment="1" applyProtection="1">
      <alignment horizontal="right"/>
    </xf>
    <xf numFmtId="1" fontId="14" fillId="4" borderId="0" xfId="0" applyNumberFormat="1" applyFont="1" applyFill="1" applyProtection="1"/>
    <xf numFmtId="1" fontId="2" fillId="2" borderId="10" xfId="0" applyNumberFormat="1" applyFont="1" applyFill="1" applyBorder="1" applyAlignment="1" applyProtection="1">
      <alignment horizontal="right" wrapText="1"/>
    </xf>
    <xf numFmtId="1" fontId="2" fillId="2" borderId="10" xfId="0" applyNumberFormat="1" applyFont="1" applyFill="1" applyBorder="1" applyAlignment="1" applyProtection="1">
      <alignment horizontal="right"/>
    </xf>
    <xf numFmtId="1" fontId="2" fillId="7" borderId="15" xfId="0" applyNumberFormat="1" applyFont="1" applyFill="1" applyBorder="1" applyAlignment="1" applyProtection="1"/>
    <xf numFmtId="1" fontId="2" fillId="2" borderId="19" xfId="0" applyNumberFormat="1" applyFont="1" applyFill="1" applyBorder="1" applyAlignment="1" applyProtection="1">
      <alignment horizontal="right"/>
    </xf>
    <xf numFmtId="1" fontId="2" fillId="7" borderId="87" xfId="0" applyNumberFormat="1" applyFont="1" applyFill="1" applyBorder="1" applyAlignment="1" applyProtection="1"/>
    <xf numFmtId="1" fontId="2" fillId="2" borderId="28" xfId="0" applyNumberFormat="1" applyFont="1" applyFill="1" applyBorder="1" applyAlignment="1" applyProtection="1">
      <alignment horizontal="right" wrapText="1"/>
    </xf>
    <xf numFmtId="1" fontId="2" fillId="2" borderId="28" xfId="0" applyNumberFormat="1" applyFont="1" applyFill="1" applyBorder="1" applyAlignment="1" applyProtection="1">
      <alignment horizontal="right"/>
    </xf>
    <xf numFmtId="1" fontId="2" fillId="6" borderId="117" xfId="0" applyNumberFormat="1" applyFont="1" applyFill="1" applyBorder="1" applyAlignment="1" applyProtection="1">
      <protection locked="0"/>
    </xf>
    <xf numFmtId="1" fontId="2" fillId="0" borderId="94" xfId="0" applyNumberFormat="1" applyFont="1" applyBorder="1" applyAlignment="1" applyProtection="1">
      <alignment horizontal="left" vertical="center"/>
    </xf>
    <xf numFmtId="1" fontId="2" fillId="0" borderId="66" xfId="0" applyNumberFormat="1" applyFont="1" applyFill="1" applyBorder="1" applyAlignment="1" applyProtection="1"/>
    <xf numFmtId="1" fontId="2" fillId="0" borderId="41" xfId="0" applyNumberFormat="1" applyFont="1" applyBorder="1" applyAlignment="1" applyProtection="1">
      <alignment horizontal="left" vertical="center"/>
    </xf>
    <xf numFmtId="1" fontId="2" fillId="7" borderId="99" xfId="0" applyNumberFormat="1" applyFont="1" applyFill="1" applyBorder="1" applyAlignment="1" applyProtection="1"/>
    <xf numFmtId="1" fontId="2" fillId="7" borderId="101" xfId="0" applyNumberFormat="1" applyFont="1" applyFill="1" applyBorder="1" applyAlignment="1" applyProtection="1"/>
    <xf numFmtId="1" fontId="2" fillId="0" borderId="19" xfId="0" applyNumberFormat="1" applyFont="1" applyBorder="1" applyAlignment="1" applyProtection="1">
      <alignment horizontal="left" vertical="center"/>
    </xf>
    <xf numFmtId="1" fontId="2" fillId="0" borderId="19" xfId="0" applyNumberFormat="1" applyFont="1" applyFill="1" applyBorder="1" applyAlignment="1" applyProtection="1">
      <alignment horizontal="left" vertical="center"/>
    </xf>
    <xf numFmtId="1" fontId="2" fillId="2" borderId="58" xfId="0" applyNumberFormat="1" applyFont="1" applyFill="1" applyBorder="1" applyAlignment="1" applyProtection="1">
      <alignment horizontal="right" wrapText="1"/>
    </xf>
    <xf numFmtId="1" fontId="2" fillId="2" borderId="58" xfId="0" applyNumberFormat="1" applyFont="1" applyFill="1" applyBorder="1" applyAlignment="1" applyProtection="1">
      <alignment horizontal="right"/>
    </xf>
    <xf numFmtId="1" fontId="2" fillId="7" borderId="50" xfId="0" applyNumberFormat="1" applyFont="1" applyFill="1" applyBorder="1" applyAlignment="1" applyProtection="1"/>
    <xf numFmtId="1" fontId="2" fillId="6" borderId="118" xfId="0" applyNumberFormat="1" applyFont="1" applyFill="1" applyBorder="1" applyAlignment="1" applyProtection="1">
      <protection locked="0"/>
    </xf>
    <xf numFmtId="1" fontId="2" fillId="2" borderId="94" xfId="0" applyNumberFormat="1" applyFont="1" applyFill="1" applyBorder="1" applyAlignment="1" applyProtection="1">
      <alignment vertical="center"/>
    </xf>
    <xf numFmtId="1" fontId="2" fillId="2" borderId="93" xfId="0" applyNumberFormat="1" applyFont="1" applyFill="1" applyBorder="1" applyAlignment="1" applyProtection="1">
      <alignment horizontal="right" wrapText="1"/>
    </xf>
    <xf numFmtId="1" fontId="2" fillId="2" borderId="94" xfId="0" applyNumberFormat="1" applyFont="1" applyFill="1" applyBorder="1" applyAlignment="1" applyProtection="1">
      <alignment horizontal="right" wrapText="1"/>
    </xf>
    <xf numFmtId="1" fontId="2" fillId="7" borderId="93" xfId="0" applyNumberFormat="1" applyFont="1" applyFill="1" applyBorder="1" applyAlignment="1" applyProtection="1"/>
    <xf numFmtId="1" fontId="2" fillId="7" borderId="52" xfId="0" applyNumberFormat="1" applyFont="1" applyFill="1" applyBorder="1" applyAlignment="1" applyProtection="1"/>
    <xf numFmtId="1" fontId="2" fillId="7" borderId="66" xfId="0" applyNumberFormat="1" applyFont="1" applyFill="1" applyBorder="1" applyAlignment="1" applyProtection="1"/>
    <xf numFmtId="1" fontId="2" fillId="0" borderId="41" xfId="0" applyNumberFormat="1" applyFont="1" applyFill="1" applyBorder="1" applyAlignment="1" applyProtection="1">
      <alignment horizontal="left" vertical="center"/>
    </xf>
    <xf numFmtId="1" fontId="2" fillId="7" borderId="92" xfId="0" applyNumberFormat="1" applyFont="1" applyFill="1" applyBorder="1" applyAlignment="1" applyProtection="1"/>
    <xf numFmtId="1" fontId="2" fillId="2" borderId="92" xfId="0" applyNumberFormat="1" applyFont="1" applyFill="1" applyBorder="1" applyAlignment="1" applyProtection="1"/>
    <xf numFmtId="1" fontId="2" fillId="2" borderId="93" xfId="0" applyNumberFormat="1" applyFont="1" applyFill="1" applyBorder="1" applyAlignment="1" applyProtection="1"/>
    <xf numFmtId="1" fontId="2" fillId="2" borderId="94" xfId="0" applyNumberFormat="1" applyFont="1" applyFill="1" applyBorder="1" applyAlignment="1" applyProtection="1"/>
    <xf numFmtId="1" fontId="2" fillId="2" borderId="10" xfId="0" applyNumberFormat="1" applyFont="1" applyFill="1" applyBorder="1" applyAlignment="1" applyProtection="1">
      <alignment vertical="center"/>
    </xf>
    <xf numFmtId="1" fontId="2" fillId="2" borderId="13" xfId="0" applyNumberFormat="1" applyFont="1" applyFill="1" applyBorder="1" applyAlignment="1" applyProtection="1">
      <alignment vertical="center"/>
    </xf>
    <xf numFmtId="1" fontId="2" fillId="2" borderId="41" xfId="0" applyNumberFormat="1" applyFont="1" applyFill="1" applyBorder="1" applyAlignment="1" applyProtection="1">
      <alignment horizontal="right" wrapText="1"/>
    </xf>
    <xf numFmtId="1" fontId="2" fillId="2" borderId="41" xfId="0" applyNumberFormat="1" applyFont="1" applyFill="1" applyBorder="1" applyAlignment="1" applyProtection="1">
      <alignment horizontal="right"/>
    </xf>
    <xf numFmtId="1" fontId="2" fillId="7" borderId="40" xfId="0" applyNumberFormat="1" applyFont="1" applyFill="1" applyBorder="1" applyAlignment="1" applyProtection="1"/>
    <xf numFmtId="1" fontId="2" fillId="7" borderId="65" xfId="0" applyNumberFormat="1" applyFont="1" applyFill="1" applyBorder="1" applyAlignment="1" applyProtection="1"/>
    <xf numFmtId="1" fontId="2" fillId="2" borderId="41" xfId="0" applyNumberFormat="1" applyFont="1" applyFill="1" applyBorder="1" applyAlignment="1" applyProtection="1">
      <alignment vertical="center"/>
    </xf>
    <xf numFmtId="1" fontId="2" fillId="2" borderId="31" xfId="0" applyNumberFormat="1" applyFont="1" applyFill="1" applyBorder="1" applyAlignment="1" applyProtection="1">
      <alignment horizontal="right" wrapText="1"/>
    </xf>
    <xf numFmtId="1" fontId="2" fillId="0" borderId="10" xfId="0" applyNumberFormat="1" applyFont="1" applyBorder="1" applyAlignment="1" applyProtection="1">
      <alignment horizontal="left" vertical="center"/>
    </xf>
    <xf numFmtId="1" fontId="2" fillId="0" borderId="58" xfId="0" applyNumberFormat="1" applyFont="1" applyBorder="1" applyAlignment="1" applyProtection="1">
      <alignment horizontal="left" vertical="center"/>
    </xf>
    <xf numFmtId="1" fontId="2" fillId="0" borderId="28" xfId="0" applyNumberFormat="1" applyFont="1" applyBorder="1" applyAlignment="1" applyProtection="1">
      <alignment horizontal="left" vertical="center"/>
    </xf>
    <xf numFmtId="1" fontId="2" fillId="12" borderId="66" xfId="0" applyNumberFormat="1" applyFont="1" applyFill="1" applyBorder="1" applyAlignment="1" applyProtection="1">
      <protection locked="0"/>
    </xf>
    <xf numFmtId="1" fontId="2" fillId="12" borderId="65" xfId="0" applyNumberFormat="1" applyFont="1" applyFill="1" applyBorder="1" applyAlignment="1" applyProtection="1">
      <protection locked="0"/>
    </xf>
    <xf numFmtId="1" fontId="2" fillId="12" borderId="68" xfId="0" applyNumberFormat="1" applyFont="1" applyFill="1" applyBorder="1" applyAlignment="1" applyProtection="1">
      <protection locked="0"/>
    </xf>
    <xf numFmtId="1" fontId="2" fillId="12" borderId="67" xfId="0" applyNumberFormat="1" applyFont="1" applyFill="1" applyBorder="1" applyAlignment="1" applyProtection="1">
      <protection locked="0"/>
    </xf>
    <xf numFmtId="1" fontId="2" fillId="12" borderId="60" xfId="0" applyNumberFormat="1" applyFont="1" applyFill="1" applyBorder="1" applyAlignment="1" applyProtection="1">
      <protection locked="0"/>
    </xf>
    <xf numFmtId="1" fontId="2" fillId="0" borderId="10" xfId="0" applyNumberFormat="1" applyFont="1" applyFill="1" applyBorder="1" applyAlignment="1">
      <alignment wrapText="1"/>
    </xf>
    <xf numFmtId="1" fontId="2" fillId="0" borderId="58" xfId="0" applyNumberFormat="1" applyFont="1" applyFill="1" applyBorder="1" applyAlignment="1">
      <alignment wrapText="1"/>
    </xf>
    <xf numFmtId="1" fontId="2" fillId="12" borderId="118" xfId="0" applyNumberFormat="1" applyFont="1" applyFill="1" applyBorder="1" applyAlignment="1" applyProtection="1">
      <protection locked="0"/>
    </xf>
    <xf numFmtId="1" fontId="2" fillId="0" borderId="28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 wrapText="1"/>
    </xf>
    <xf numFmtId="1" fontId="2" fillId="0" borderId="28" xfId="0" applyNumberFormat="1" applyFont="1" applyFill="1" applyBorder="1" applyAlignment="1">
      <alignment vertical="center" wrapText="1"/>
    </xf>
    <xf numFmtId="1" fontId="14" fillId="4" borderId="0" xfId="0" applyNumberFormat="1" applyFont="1" applyFill="1" applyBorder="1" applyAlignment="1" applyProtection="1"/>
    <xf numFmtId="1" fontId="2" fillId="2" borderId="11" xfId="0" applyNumberFormat="1" applyFont="1" applyFill="1" applyBorder="1" applyAlignment="1" applyProtection="1">
      <alignment horizontal="right" wrapText="1"/>
    </xf>
    <xf numFmtId="1" fontId="2" fillId="0" borderId="56" xfId="0" applyNumberFormat="1" applyFont="1" applyFill="1" applyBorder="1" applyAlignment="1" applyProtection="1">
      <alignment horizontal="right"/>
    </xf>
    <xf numFmtId="1" fontId="2" fillId="2" borderId="38" xfId="0" applyNumberFormat="1" applyFont="1" applyFill="1" applyBorder="1" applyAlignment="1" applyProtection="1">
      <alignment horizontal="right" wrapText="1"/>
    </xf>
    <xf numFmtId="1" fontId="2" fillId="2" borderId="22" xfId="0" applyNumberFormat="1" applyFont="1" applyFill="1" applyBorder="1" applyAlignment="1" applyProtection="1">
      <alignment horizontal="right" wrapText="1"/>
    </xf>
    <xf numFmtId="1" fontId="2" fillId="2" borderId="29" xfId="0" applyNumberFormat="1" applyFont="1" applyFill="1" applyBorder="1" applyAlignment="1" applyProtection="1">
      <alignment horizontal="right" wrapText="1"/>
    </xf>
    <xf numFmtId="1" fontId="16" fillId="2" borderId="1" xfId="0" applyNumberFormat="1" applyFont="1" applyFill="1" applyBorder="1" applyAlignment="1" applyProtection="1">
      <alignment horizontal="left"/>
    </xf>
    <xf numFmtId="1" fontId="14" fillId="0" borderId="119" xfId="0" applyNumberFormat="1" applyFont="1" applyBorder="1"/>
    <xf numFmtId="1" fontId="14" fillId="0" borderId="120" xfId="0" applyNumberFormat="1" applyFont="1" applyBorder="1"/>
    <xf numFmtId="1" fontId="14" fillId="0" borderId="121" xfId="0" applyNumberFormat="1" applyFont="1" applyBorder="1"/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5" xfId="0" applyNumberFormat="1" applyFont="1" applyFill="1" applyBorder="1" applyAlignment="1" applyProtection="1">
      <alignment horizontal="right" wrapText="1"/>
    </xf>
    <xf numFmtId="1" fontId="2" fillId="0" borderId="4" xfId="0" applyNumberFormat="1" applyFont="1" applyFill="1" applyBorder="1" applyAlignment="1" applyProtection="1">
      <alignment horizontal="right" wrapText="1"/>
    </xf>
    <xf numFmtId="1" fontId="10" fillId="4" borderId="122" xfId="0" applyNumberFormat="1" applyFont="1" applyFill="1" applyBorder="1"/>
    <xf numFmtId="1" fontId="10" fillId="0" borderId="122" xfId="0" applyNumberFormat="1" applyFont="1" applyFill="1" applyBorder="1"/>
    <xf numFmtId="1" fontId="10" fillId="0" borderId="122" xfId="0" applyNumberFormat="1" applyFont="1" applyFill="1" applyBorder="1" applyProtection="1"/>
    <xf numFmtId="1" fontId="10" fillId="0" borderId="123" xfId="0" applyNumberFormat="1" applyFont="1" applyFill="1" applyBorder="1" applyProtection="1"/>
    <xf numFmtId="1" fontId="10" fillId="0" borderId="123" xfId="0" applyNumberFormat="1" applyFont="1" applyFill="1" applyBorder="1"/>
    <xf numFmtId="1" fontId="10" fillId="0" borderId="0" xfId="0" applyNumberFormat="1" applyFont="1" applyFill="1" applyProtection="1">
      <protection locked="0"/>
    </xf>
    <xf numFmtId="1" fontId="10" fillId="0" borderId="123" xfId="0" applyNumberFormat="1" applyFont="1" applyFill="1" applyBorder="1" applyProtection="1">
      <protection locked="0"/>
    </xf>
    <xf numFmtId="1" fontId="10" fillId="4" borderId="122" xfId="0" applyNumberFormat="1" applyFont="1" applyFill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left" wrapText="1"/>
    </xf>
    <xf numFmtId="1" fontId="2" fillId="2" borderId="1" xfId="0" applyNumberFormat="1" applyFont="1" applyFill="1" applyBorder="1" applyAlignment="1" applyProtection="1">
      <alignment wrapText="1"/>
    </xf>
    <xf numFmtId="1" fontId="2" fillId="0" borderId="1" xfId="0" applyNumberFormat="1" applyFont="1" applyBorder="1" applyAlignment="1">
      <alignment wrapText="1"/>
    </xf>
    <xf numFmtId="1" fontId="2" fillId="4" borderId="124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wrapText="1"/>
    </xf>
    <xf numFmtId="1" fontId="2" fillId="4" borderId="125" xfId="0" applyNumberFormat="1" applyFont="1" applyFill="1" applyBorder="1" applyAlignment="1">
      <alignment wrapText="1"/>
    </xf>
    <xf numFmtId="1" fontId="2" fillId="2" borderId="90" xfId="0" applyNumberFormat="1" applyFont="1" applyFill="1" applyBorder="1" applyAlignment="1" applyProtection="1">
      <alignment horizontal="center" vertical="center" wrapText="1"/>
    </xf>
    <xf numFmtId="1" fontId="2" fillId="2" borderId="98" xfId="0" applyNumberFormat="1" applyFont="1" applyFill="1" applyBorder="1" applyAlignment="1" applyProtection="1">
      <alignment horizontal="center" vertical="center" wrapText="1"/>
    </xf>
    <xf numFmtId="1" fontId="7" fillId="0" borderId="35" xfId="0" applyNumberFormat="1" applyFont="1" applyBorder="1" applyAlignment="1">
      <alignment horizontal="center" vertical="center" wrapText="1"/>
    </xf>
    <xf numFmtId="1" fontId="7" fillId="0" borderId="52" xfId="0" applyNumberFormat="1" applyFont="1" applyBorder="1" applyAlignment="1">
      <alignment horizontal="center" vertical="center" wrapText="1"/>
    </xf>
    <xf numFmtId="1" fontId="7" fillId="0" borderId="88" xfId="0" applyNumberFormat="1" applyFont="1" applyBorder="1" applyAlignment="1">
      <alignment horizontal="center" vertical="center" wrapText="1"/>
    </xf>
    <xf numFmtId="1" fontId="7" fillId="0" borderId="88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2" borderId="11" xfId="0" applyNumberFormat="1" applyFont="1" applyFill="1" applyBorder="1" applyAlignment="1" applyProtection="1">
      <alignment horizontal="right" vertical="center" wrapText="1"/>
    </xf>
    <xf numFmtId="1" fontId="2" fillId="2" borderId="12" xfId="0" applyNumberFormat="1" applyFont="1" applyFill="1" applyBorder="1" applyAlignment="1" applyProtection="1">
      <alignment horizontal="right" vertical="center" wrapText="1"/>
    </xf>
    <xf numFmtId="1" fontId="2" fillId="0" borderId="13" xfId="0" applyNumberFormat="1" applyFont="1" applyFill="1" applyBorder="1" applyAlignment="1" applyProtection="1">
      <alignment horizontal="right" vertical="center" wrapText="1"/>
    </xf>
    <xf numFmtId="1" fontId="2" fillId="6" borderId="70" xfId="0" applyNumberFormat="1" applyFont="1" applyFill="1" applyBorder="1" applyAlignment="1" applyProtection="1">
      <alignment wrapText="1"/>
      <protection locked="0"/>
    </xf>
    <xf numFmtId="1" fontId="2" fillId="6" borderId="76" xfId="0" applyNumberFormat="1" applyFont="1" applyFill="1" applyBorder="1" applyAlignment="1" applyProtection="1">
      <alignment wrapText="1"/>
      <protection locked="0"/>
    </xf>
    <xf numFmtId="1" fontId="2" fillId="6" borderId="12" xfId="0" applyNumberFormat="1" applyFont="1" applyFill="1" applyBorder="1" applyAlignment="1" applyProtection="1">
      <alignment wrapText="1"/>
      <protection locked="0"/>
    </xf>
    <xf numFmtId="1" fontId="2" fillId="2" borderId="29" xfId="0" applyNumberFormat="1" applyFont="1" applyFill="1" applyBorder="1" applyAlignment="1" applyProtection="1">
      <alignment horizontal="right" vertical="center" wrapText="1"/>
    </xf>
    <xf numFmtId="1" fontId="2" fillId="2" borderId="30" xfId="0" applyNumberFormat="1" applyFont="1" applyFill="1" applyBorder="1" applyAlignment="1" applyProtection="1">
      <alignment horizontal="right" vertical="center" wrapText="1"/>
    </xf>
    <xf numFmtId="1" fontId="2" fillId="0" borderId="31" xfId="0" applyNumberFormat="1" applyFont="1" applyFill="1" applyBorder="1" applyAlignment="1" applyProtection="1">
      <alignment horizontal="right" vertical="center" wrapText="1"/>
    </xf>
    <xf numFmtId="1" fontId="2" fillId="6" borderId="29" xfId="0" applyNumberFormat="1" applyFont="1" applyFill="1" applyBorder="1" applyAlignment="1" applyProtection="1">
      <alignment wrapText="1"/>
      <protection locked="0"/>
    </xf>
    <xf numFmtId="1" fontId="2" fillId="6" borderId="32" xfId="0" applyNumberFormat="1" applyFont="1" applyFill="1" applyBorder="1" applyAlignment="1" applyProtection="1">
      <alignment wrapText="1"/>
      <protection locked="0"/>
    </xf>
    <xf numFmtId="1" fontId="2" fillId="6" borderId="33" xfId="0" applyNumberFormat="1" applyFont="1" applyFill="1" applyBorder="1" applyAlignment="1" applyProtection="1">
      <alignment wrapText="1"/>
      <protection locked="0"/>
    </xf>
    <xf numFmtId="1" fontId="2" fillId="6" borderId="72" xfId="0" applyNumberFormat="1" applyFont="1" applyFill="1" applyBorder="1" applyAlignment="1" applyProtection="1">
      <alignment wrapText="1"/>
      <protection locked="0"/>
    </xf>
    <xf numFmtId="1" fontId="2" fillId="6" borderId="83" xfId="0" applyNumberFormat="1" applyFont="1" applyFill="1" applyBorder="1" applyAlignment="1" applyProtection="1">
      <alignment wrapText="1"/>
      <protection locked="0"/>
    </xf>
    <xf numFmtId="1" fontId="2" fillId="6" borderId="30" xfId="0" applyNumberFormat="1" applyFont="1" applyFill="1" applyBorder="1" applyAlignment="1" applyProtection="1">
      <alignment wrapText="1"/>
      <protection locked="0"/>
    </xf>
    <xf numFmtId="1" fontId="2" fillId="0" borderId="55" xfId="0" applyNumberFormat="1" applyFont="1" applyFill="1" applyBorder="1" applyAlignment="1" applyProtection="1">
      <alignment horizontal="right" wrapText="1"/>
    </xf>
    <xf numFmtId="1" fontId="2" fillId="0" borderId="56" xfId="0" applyNumberFormat="1" applyFont="1" applyFill="1" applyBorder="1" applyAlignment="1" applyProtection="1">
      <alignment horizontal="right" wrapText="1"/>
    </xf>
    <xf numFmtId="1" fontId="2" fillId="6" borderId="38" xfId="0" applyNumberFormat="1" applyFont="1" applyFill="1" applyBorder="1" applyAlignment="1" applyProtection="1">
      <alignment wrapText="1"/>
      <protection locked="0"/>
    </xf>
    <xf numFmtId="1" fontId="2" fillId="6" borderId="39" xfId="0" applyNumberFormat="1" applyFont="1" applyFill="1" applyBorder="1" applyAlignment="1" applyProtection="1">
      <alignment wrapText="1"/>
      <protection locked="0"/>
    </xf>
    <xf numFmtId="1" fontId="2" fillId="6" borderId="56" xfId="0" applyNumberFormat="1" applyFont="1" applyFill="1" applyBorder="1" applyAlignment="1" applyProtection="1">
      <alignment wrapText="1"/>
      <protection locked="0"/>
    </xf>
    <xf numFmtId="1" fontId="2" fillId="6" borderId="84" xfId="0" applyNumberFormat="1" applyFont="1" applyFill="1" applyBorder="1" applyAlignment="1" applyProtection="1">
      <alignment wrapText="1"/>
      <protection locked="0"/>
    </xf>
    <xf numFmtId="1" fontId="2" fillId="6" borderId="79" xfId="0" applyNumberFormat="1" applyFont="1" applyFill="1" applyBorder="1" applyAlignment="1" applyProtection="1">
      <alignment wrapText="1"/>
      <protection locked="0"/>
    </xf>
    <xf numFmtId="1" fontId="2" fillId="6" borderId="55" xfId="0" applyNumberFormat="1" applyFont="1" applyFill="1" applyBorder="1" applyAlignment="1" applyProtection="1">
      <alignment wrapText="1"/>
      <protection locked="0"/>
    </xf>
    <xf numFmtId="1" fontId="2" fillId="7" borderId="37" xfId="0" applyNumberFormat="1" applyFont="1" applyFill="1" applyBorder="1" applyAlignment="1" applyProtection="1">
      <alignment wrapText="1"/>
    </xf>
    <xf numFmtId="1" fontId="2" fillId="0" borderId="24" xfId="0" applyNumberFormat="1" applyFont="1" applyFill="1" applyBorder="1" applyAlignment="1" applyProtection="1">
      <alignment horizontal="right" wrapText="1"/>
    </xf>
    <xf numFmtId="1" fontId="2" fillId="6" borderId="71" xfId="0" applyNumberFormat="1" applyFont="1" applyFill="1" applyBorder="1" applyAlignment="1" applyProtection="1">
      <alignment wrapText="1"/>
      <protection locked="0"/>
    </xf>
    <xf numFmtId="1" fontId="2" fillId="6" borderId="77" xfId="0" applyNumberFormat="1" applyFont="1" applyFill="1" applyBorder="1" applyAlignment="1" applyProtection="1">
      <alignment wrapText="1"/>
      <protection locked="0"/>
    </xf>
    <xf numFmtId="1" fontId="2" fillId="6" borderId="27" xfId="0" applyNumberFormat="1" applyFont="1" applyFill="1" applyBorder="1" applyAlignment="1" applyProtection="1">
      <alignment wrapText="1"/>
      <protection locked="0"/>
    </xf>
    <xf numFmtId="1" fontId="2" fillId="7" borderId="6" xfId="0" applyNumberFormat="1" applyFont="1" applyFill="1" applyBorder="1" applyAlignment="1" applyProtection="1">
      <alignment wrapText="1"/>
    </xf>
    <xf numFmtId="1" fontId="2" fillId="0" borderId="33" xfId="0" applyNumberFormat="1" applyFont="1" applyFill="1" applyBorder="1" applyAlignment="1" applyProtection="1">
      <alignment horizontal="right" wrapText="1"/>
    </xf>
    <xf numFmtId="1" fontId="2" fillId="7" borderId="31" xfId="0" applyNumberFormat="1" applyFont="1" applyFill="1" applyBorder="1" applyAlignment="1" applyProtection="1">
      <alignment wrapText="1"/>
    </xf>
    <xf numFmtId="1" fontId="2" fillId="0" borderId="15" xfId="0" applyNumberFormat="1" applyFont="1" applyFill="1" applyBorder="1" applyAlignment="1" applyProtection="1">
      <alignment horizontal="right" wrapText="1"/>
    </xf>
    <xf numFmtId="1" fontId="2" fillId="7" borderId="13" xfId="0" applyNumberFormat="1" applyFont="1" applyFill="1" applyBorder="1" applyAlignment="1" applyProtection="1">
      <alignment wrapText="1"/>
    </xf>
    <xf numFmtId="1" fontId="2" fillId="6" borderId="49" xfId="0" applyNumberFormat="1" applyFont="1" applyFill="1" applyBorder="1" applyAlignment="1" applyProtection="1">
      <alignment wrapText="1"/>
      <protection locked="0"/>
    </xf>
    <xf numFmtId="1" fontId="2" fillId="7" borderId="42" xfId="0" applyNumberFormat="1" applyFont="1" applyFill="1" applyBorder="1" applyAlignment="1" applyProtection="1">
      <alignment wrapText="1"/>
    </xf>
    <xf numFmtId="1" fontId="2" fillId="7" borderId="15" xfId="0" applyNumberFormat="1" applyFont="1" applyFill="1" applyBorder="1" applyAlignment="1" applyProtection="1">
      <alignment wrapText="1"/>
    </xf>
    <xf numFmtId="1" fontId="2" fillId="7" borderId="14" xfId="0" applyNumberFormat="1" applyFont="1" applyFill="1" applyBorder="1" applyAlignment="1" applyProtection="1">
      <alignment wrapText="1"/>
    </xf>
    <xf numFmtId="1" fontId="2" fillId="7" borderId="70" xfId="0" applyNumberFormat="1" applyFont="1" applyFill="1" applyBorder="1" applyAlignment="1" applyProtection="1">
      <alignment wrapText="1"/>
    </xf>
    <xf numFmtId="1" fontId="2" fillId="7" borderId="76" xfId="0" applyNumberFormat="1" applyFont="1" applyFill="1" applyBorder="1" applyAlignment="1" applyProtection="1">
      <alignment wrapText="1"/>
    </xf>
    <xf numFmtId="1" fontId="2" fillId="7" borderId="12" xfId="0" applyNumberFormat="1" applyFont="1" applyFill="1" applyBorder="1" applyAlignment="1" applyProtection="1">
      <alignment wrapText="1"/>
    </xf>
    <xf numFmtId="1" fontId="2" fillId="7" borderId="24" xfId="0" applyNumberFormat="1" applyFont="1" applyFill="1" applyBorder="1" applyAlignment="1" applyProtection="1">
      <alignment wrapText="1"/>
    </xf>
    <xf numFmtId="1" fontId="2" fillId="7" borderId="23" xfId="0" applyNumberFormat="1" applyFont="1" applyFill="1" applyBorder="1" applyAlignment="1" applyProtection="1">
      <alignment wrapText="1"/>
    </xf>
    <xf numFmtId="1" fontId="2" fillId="7" borderId="71" xfId="0" applyNumberFormat="1" applyFont="1" applyFill="1" applyBorder="1" applyAlignment="1" applyProtection="1">
      <alignment wrapText="1"/>
    </xf>
    <xf numFmtId="1" fontId="2" fillId="7" borderId="77" xfId="0" applyNumberFormat="1" applyFont="1" applyFill="1" applyBorder="1" applyAlignment="1" applyProtection="1">
      <alignment wrapText="1"/>
    </xf>
    <xf numFmtId="1" fontId="2" fillId="7" borderId="27" xfId="0" applyNumberFormat="1" applyFont="1" applyFill="1" applyBorder="1" applyAlignment="1" applyProtection="1">
      <alignment wrapText="1"/>
    </xf>
    <xf numFmtId="1" fontId="2" fillId="7" borderId="33" xfId="0" applyNumberFormat="1" applyFont="1" applyFill="1" applyBorder="1" applyAlignment="1" applyProtection="1">
      <alignment wrapText="1"/>
    </xf>
    <xf numFmtId="1" fontId="2" fillId="7" borderId="32" xfId="0" applyNumberFormat="1" applyFont="1" applyFill="1" applyBorder="1" applyAlignment="1" applyProtection="1">
      <alignment wrapText="1"/>
    </xf>
    <xf numFmtId="1" fontId="2" fillId="7" borderId="72" xfId="0" applyNumberFormat="1" applyFont="1" applyFill="1" applyBorder="1" applyAlignment="1" applyProtection="1">
      <alignment wrapText="1"/>
    </xf>
    <xf numFmtId="1" fontId="2" fillId="7" borderId="83" xfId="0" applyNumberFormat="1" applyFont="1" applyFill="1" applyBorder="1" applyAlignment="1" applyProtection="1">
      <alignment wrapText="1"/>
    </xf>
    <xf numFmtId="1" fontId="2" fillId="7" borderId="30" xfId="0" applyNumberFormat="1" applyFont="1" applyFill="1" applyBorder="1" applyAlignment="1" applyProtection="1">
      <alignment wrapText="1"/>
    </xf>
    <xf numFmtId="1" fontId="2" fillId="7" borderId="49" xfId="0" applyNumberFormat="1" applyFont="1" applyFill="1" applyBorder="1" applyAlignment="1" applyProtection="1">
      <alignment wrapText="1"/>
    </xf>
    <xf numFmtId="1" fontId="2" fillId="2" borderId="47" xfId="0" applyNumberFormat="1" applyFont="1" applyFill="1" applyBorder="1" applyAlignment="1" applyProtection="1">
      <alignment horizontal="right" wrapText="1"/>
    </xf>
    <xf numFmtId="1" fontId="2" fillId="0" borderId="62" xfId="0" applyNumberFormat="1" applyFont="1" applyFill="1" applyBorder="1" applyAlignment="1" applyProtection="1">
      <alignment horizontal="right" wrapText="1"/>
    </xf>
    <xf numFmtId="1" fontId="2" fillId="6" borderId="47" xfId="0" applyNumberFormat="1" applyFont="1" applyFill="1" applyBorder="1" applyAlignment="1" applyProtection="1">
      <alignment wrapText="1"/>
      <protection locked="0"/>
    </xf>
    <xf numFmtId="1" fontId="2" fillId="6" borderId="50" xfId="0" applyNumberFormat="1" applyFont="1" applyFill="1" applyBorder="1" applyAlignment="1" applyProtection="1">
      <alignment wrapText="1"/>
      <protection locked="0"/>
    </xf>
    <xf numFmtId="1" fontId="2" fillId="6" borderId="62" xfId="0" applyNumberFormat="1" applyFont="1" applyFill="1" applyBorder="1" applyAlignment="1" applyProtection="1">
      <alignment wrapText="1"/>
      <protection locked="0"/>
    </xf>
    <xf numFmtId="1" fontId="2" fillId="6" borderId="73" xfId="0" applyNumberFormat="1" applyFont="1" applyFill="1" applyBorder="1" applyAlignment="1" applyProtection="1">
      <alignment wrapText="1"/>
      <protection locked="0"/>
    </xf>
    <xf numFmtId="1" fontId="2" fillId="6" borderId="78" xfId="0" applyNumberFormat="1" applyFont="1" applyFill="1" applyBorder="1" applyAlignment="1" applyProtection="1">
      <alignment wrapText="1"/>
      <protection locked="0"/>
    </xf>
    <xf numFmtId="1" fontId="2" fillId="6" borderId="48" xfId="0" applyNumberFormat="1" applyFont="1" applyFill="1" applyBorder="1" applyAlignment="1" applyProtection="1">
      <alignment wrapText="1"/>
      <protection locked="0"/>
    </xf>
    <xf numFmtId="1" fontId="2" fillId="7" borderId="91" xfId="0" applyNumberFormat="1" applyFont="1" applyFill="1" applyBorder="1" applyAlignment="1" applyProtection="1">
      <alignment wrapText="1"/>
    </xf>
    <xf numFmtId="1" fontId="2" fillId="7" borderId="11" xfId="0" applyNumberFormat="1" applyFont="1" applyFill="1" applyBorder="1" applyAlignment="1" applyProtection="1">
      <alignment wrapText="1"/>
    </xf>
    <xf numFmtId="1" fontId="2" fillId="0" borderId="126" xfId="1" applyNumberFormat="1" applyFont="1" applyFill="1" applyBorder="1" applyAlignment="1" applyProtection="1">
      <alignment horizontal="right" wrapText="1"/>
    </xf>
    <xf numFmtId="1" fontId="2" fillId="0" borderId="115" xfId="1" applyNumberFormat="1" applyFont="1" applyFill="1" applyBorder="1" applyAlignment="1" applyProtection="1">
      <alignment horizontal="right" wrapText="1"/>
    </xf>
    <xf numFmtId="1" fontId="2" fillId="7" borderId="22" xfId="0" applyNumberFormat="1" applyFont="1" applyFill="1" applyBorder="1" applyAlignment="1" applyProtection="1">
      <alignment wrapText="1"/>
    </xf>
    <xf numFmtId="1" fontId="2" fillId="0" borderId="127" xfId="1" applyNumberFormat="1" applyFont="1" applyFill="1" applyBorder="1" applyAlignment="1" applyProtection="1">
      <alignment horizontal="right" wrapText="1"/>
    </xf>
    <xf numFmtId="1" fontId="2" fillId="0" borderId="128" xfId="1" applyNumberFormat="1" applyFont="1" applyFill="1" applyBorder="1" applyAlignment="1" applyProtection="1">
      <alignment horizontal="right" wrapText="1"/>
    </xf>
    <xf numFmtId="1" fontId="2" fillId="7" borderId="29" xfId="0" applyNumberFormat="1" applyFont="1" applyFill="1" applyBorder="1" applyAlignment="1" applyProtection="1">
      <alignment wrapText="1"/>
    </xf>
    <xf numFmtId="1" fontId="2" fillId="0" borderId="129" xfId="1" applyNumberFormat="1" applyFont="1" applyFill="1" applyBorder="1" applyAlignment="1" applyProtection="1">
      <alignment horizontal="right" wrapText="1"/>
    </xf>
    <xf numFmtId="1" fontId="2" fillId="0" borderId="85" xfId="1" applyNumberFormat="1" applyFont="1" applyFill="1" applyBorder="1" applyAlignment="1" applyProtection="1">
      <alignment horizontal="right" wrapText="1"/>
    </xf>
    <xf numFmtId="1" fontId="2" fillId="7" borderId="38" xfId="0" applyNumberFormat="1" applyFont="1" applyFill="1" applyBorder="1" applyAlignment="1" applyProtection="1">
      <alignment wrapText="1"/>
    </xf>
    <xf numFmtId="1" fontId="2" fillId="7" borderId="39" xfId="0" applyNumberFormat="1" applyFont="1" applyFill="1" applyBorder="1" applyAlignment="1" applyProtection="1">
      <alignment wrapText="1"/>
    </xf>
    <xf numFmtId="1" fontId="2" fillId="7" borderId="56" xfId="0" applyNumberFormat="1" applyFont="1" applyFill="1" applyBorder="1" applyAlignment="1" applyProtection="1">
      <alignment wrapText="1"/>
    </xf>
    <xf numFmtId="1" fontId="7" fillId="0" borderId="90" xfId="0" applyNumberFormat="1" applyFont="1" applyBorder="1" applyAlignment="1" applyProtection="1">
      <alignment horizontal="right" wrapText="1"/>
    </xf>
    <xf numFmtId="1" fontId="7" fillId="0" borderId="126" xfId="2" applyNumberFormat="1" applyFont="1" applyFill="1" applyBorder="1" applyAlignment="1" applyProtection="1">
      <alignment horizontal="right" wrapText="1"/>
    </xf>
    <xf numFmtId="1" fontId="7" fillId="0" borderId="130" xfId="2" applyNumberFormat="1" applyFont="1" applyFill="1" applyBorder="1" applyAlignment="1" applyProtection="1">
      <alignment horizontal="right" wrapText="1"/>
    </xf>
    <xf numFmtId="1" fontId="7" fillId="10" borderId="131" xfId="2" applyNumberFormat="1" applyFont="1" applyBorder="1" applyAlignment="1" applyProtection="1">
      <alignment wrapText="1"/>
      <protection locked="0"/>
    </xf>
    <xf numFmtId="1" fontId="7" fillId="10" borderId="132" xfId="2" applyNumberFormat="1" applyFont="1" applyBorder="1" applyAlignment="1" applyProtection="1">
      <alignment wrapText="1"/>
      <protection locked="0"/>
    </xf>
    <xf numFmtId="1" fontId="7" fillId="10" borderId="133" xfId="2" applyNumberFormat="1" applyFont="1" applyBorder="1" applyAlignment="1" applyProtection="1">
      <alignment wrapText="1"/>
      <protection locked="0"/>
    </xf>
    <xf numFmtId="1" fontId="7" fillId="10" borderId="134" xfId="2" applyNumberFormat="1" applyFont="1" applyBorder="1" applyAlignment="1" applyProtection="1">
      <alignment wrapText="1"/>
      <protection locked="0"/>
    </xf>
    <xf numFmtId="1" fontId="2" fillId="10" borderId="135" xfId="2" applyNumberFormat="1" applyFont="1" applyBorder="1" applyAlignment="1" applyProtection="1">
      <alignment wrapText="1"/>
      <protection locked="0"/>
    </xf>
    <xf numFmtId="1" fontId="2" fillId="10" borderId="126" xfId="2" applyNumberFormat="1" applyFont="1" applyBorder="1" applyAlignment="1" applyProtection="1">
      <alignment wrapText="1"/>
      <protection locked="0"/>
    </xf>
    <xf numFmtId="1" fontId="7" fillId="0" borderId="20" xfId="0" applyNumberFormat="1" applyFont="1" applyBorder="1" applyAlignment="1" applyProtection="1">
      <alignment horizontal="right" wrapText="1"/>
    </xf>
    <xf numFmtId="1" fontId="7" fillId="0" borderId="136" xfId="2" applyNumberFormat="1" applyFont="1" applyFill="1" applyBorder="1" applyAlignment="1" applyProtection="1">
      <alignment horizontal="right" wrapText="1"/>
    </xf>
    <xf numFmtId="1" fontId="7" fillId="10" borderId="137" xfId="2" applyNumberFormat="1" applyFont="1" applyBorder="1" applyAlignment="1" applyProtection="1">
      <alignment wrapText="1"/>
      <protection locked="0"/>
    </xf>
    <xf numFmtId="1" fontId="7" fillId="10" borderId="138" xfId="2" applyNumberFormat="1" applyFont="1" applyBorder="1" applyAlignment="1" applyProtection="1">
      <alignment wrapText="1"/>
      <protection locked="0"/>
    </xf>
    <xf numFmtId="1" fontId="7" fillId="10" borderId="139" xfId="2" applyNumberFormat="1" applyFont="1" applyBorder="1" applyAlignment="1" applyProtection="1">
      <alignment wrapText="1"/>
      <protection locked="0"/>
    </xf>
    <xf numFmtId="1" fontId="2" fillId="10" borderId="140" xfId="2" applyNumberFormat="1" applyFont="1" applyBorder="1" applyAlignment="1" applyProtection="1">
      <alignment wrapText="1"/>
      <protection locked="0"/>
    </xf>
    <xf numFmtId="1" fontId="7" fillId="0" borderId="29" xfId="0" applyNumberFormat="1" applyFont="1" applyBorder="1" applyAlignment="1" applyProtection="1">
      <alignment horizontal="right" wrapText="1"/>
    </xf>
    <xf numFmtId="1" fontId="7" fillId="0" borderId="127" xfId="2" applyNumberFormat="1" applyFont="1" applyFill="1" applyBorder="1" applyAlignment="1" applyProtection="1">
      <alignment horizontal="right" wrapText="1"/>
    </xf>
    <xf numFmtId="1" fontId="7" fillId="0" borderId="128" xfId="2" applyNumberFormat="1" applyFont="1" applyFill="1" applyBorder="1" applyAlignment="1" applyProtection="1">
      <alignment horizontal="right" wrapText="1"/>
    </xf>
    <xf numFmtId="1" fontId="7" fillId="10" borderId="141" xfId="2" applyNumberFormat="1" applyFont="1" applyBorder="1" applyAlignment="1" applyProtection="1">
      <alignment wrapText="1"/>
      <protection locked="0"/>
    </xf>
    <xf numFmtId="1" fontId="7" fillId="10" borderId="142" xfId="2" applyNumberFormat="1" applyFont="1" applyBorder="1" applyAlignment="1" applyProtection="1">
      <alignment wrapText="1"/>
      <protection locked="0"/>
    </xf>
    <xf numFmtId="1" fontId="7" fillId="10" borderId="143" xfId="2" applyNumberFormat="1" applyFont="1" applyBorder="1" applyAlignment="1" applyProtection="1">
      <alignment wrapText="1"/>
      <protection locked="0"/>
    </xf>
    <xf numFmtId="1" fontId="7" fillId="10" borderId="144" xfId="2" applyNumberFormat="1" applyFont="1" applyBorder="1" applyAlignment="1" applyProtection="1">
      <alignment wrapText="1"/>
      <protection locked="0"/>
    </xf>
    <xf numFmtId="1" fontId="2" fillId="10" borderId="145" xfId="2" applyNumberFormat="1" applyFont="1" applyBorder="1" applyAlignment="1" applyProtection="1">
      <alignment wrapText="1"/>
      <protection locked="0"/>
    </xf>
    <xf numFmtId="1" fontId="2" fillId="10" borderId="146" xfId="2" applyNumberFormat="1" applyFont="1" applyBorder="1" applyAlignment="1" applyProtection="1">
      <alignment wrapText="1"/>
      <protection locked="0"/>
    </xf>
    <xf numFmtId="1" fontId="2" fillId="7" borderId="147" xfId="0" applyNumberFormat="1" applyFont="1" applyFill="1" applyBorder="1" applyAlignment="1" applyProtection="1">
      <alignment wrapText="1"/>
    </xf>
    <xf numFmtId="1" fontId="2" fillId="2" borderId="82" xfId="0" applyNumberFormat="1" applyFont="1" applyFill="1" applyBorder="1" applyAlignment="1" applyProtection="1">
      <alignment horizontal="right" wrapText="1"/>
    </xf>
    <xf numFmtId="1" fontId="2" fillId="2" borderId="150" xfId="0" applyNumberFormat="1" applyFont="1" applyFill="1" applyBorder="1" applyAlignment="1" applyProtection="1">
      <alignment horizontal="right" wrapText="1"/>
    </xf>
    <xf numFmtId="1" fontId="2" fillId="2" borderId="151" xfId="0" applyNumberFormat="1" applyFont="1" applyFill="1" applyBorder="1" applyAlignment="1" applyProtection="1">
      <alignment horizontal="right" wrapText="1"/>
    </xf>
    <xf numFmtId="1" fontId="2" fillId="2" borderId="81" xfId="0" applyNumberFormat="1" applyFont="1" applyFill="1" applyBorder="1" applyAlignment="1" applyProtection="1">
      <alignment horizontal="right" wrapText="1"/>
    </xf>
    <xf numFmtId="1" fontId="2" fillId="2" borderId="86" xfId="0" applyNumberFormat="1" applyFont="1" applyFill="1" applyBorder="1" applyAlignment="1" applyProtection="1">
      <alignment horizontal="right" wrapText="1"/>
    </xf>
    <xf numFmtId="1" fontId="2" fillId="2" borderId="152" xfId="0" applyNumberFormat="1" applyFont="1" applyFill="1" applyBorder="1" applyAlignment="1" applyProtection="1">
      <alignment horizontal="right" wrapText="1"/>
    </xf>
    <xf numFmtId="1" fontId="2" fillId="2" borderId="153" xfId="0" applyNumberFormat="1" applyFont="1" applyFill="1" applyBorder="1" applyAlignment="1" applyProtection="1">
      <alignment horizontal="right" wrapText="1"/>
    </xf>
    <xf numFmtId="1" fontId="2" fillId="2" borderId="55" xfId="0" applyNumberFormat="1" applyFont="1" applyFill="1" applyBorder="1" applyAlignment="1" applyProtection="1">
      <alignment horizontal="right" wrapText="1"/>
    </xf>
    <xf numFmtId="1" fontId="2" fillId="11" borderId="37" xfId="0" applyNumberFormat="1" applyFont="1" applyFill="1" applyBorder="1" applyAlignment="1" applyProtection="1">
      <alignment horizontal="right" wrapText="1"/>
    </xf>
    <xf numFmtId="1" fontId="2" fillId="2" borderId="27" xfId="0" applyNumberFormat="1" applyFont="1" applyFill="1" applyBorder="1" applyAlignment="1" applyProtection="1">
      <alignment horizontal="right" wrapText="1"/>
    </xf>
    <xf numFmtId="1" fontId="2" fillId="2" borderId="23" xfId="0" applyNumberFormat="1" applyFont="1" applyFill="1" applyBorder="1" applyAlignment="1" applyProtection="1">
      <alignment horizontal="right" wrapText="1"/>
    </xf>
    <xf numFmtId="1" fontId="2" fillId="2" borderId="24" xfId="0" applyNumberFormat="1" applyFont="1" applyFill="1" applyBorder="1" applyAlignment="1" applyProtection="1">
      <alignment horizontal="right" wrapText="1"/>
    </xf>
    <xf numFmtId="1" fontId="2" fillId="2" borderId="71" xfId="0" applyNumberFormat="1" applyFont="1" applyFill="1" applyBorder="1" applyAlignment="1" applyProtection="1">
      <alignment horizontal="right" wrapText="1"/>
    </xf>
    <xf numFmtId="1" fontId="2" fillId="2" borderId="77" xfId="0" applyNumberFormat="1" applyFont="1" applyFill="1" applyBorder="1" applyAlignment="1" applyProtection="1">
      <alignment horizontal="right" wrapText="1"/>
    </xf>
    <xf numFmtId="1" fontId="2" fillId="2" borderId="30" xfId="0" applyNumberFormat="1" applyFont="1" applyFill="1" applyBorder="1" applyAlignment="1" applyProtection="1">
      <alignment horizontal="right" wrapText="1"/>
    </xf>
    <xf numFmtId="1" fontId="2" fillId="2" borderId="32" xfId="0" applyNumberFormat="1" applyFont="1" applyFill="1" applyBorder="1" applyAlignment="1" applyProtection="1">
      <alignment horizontal="right" wrapText="1"/>
    </xf>
    <xf numFmtId="1" fontId="2" fillId="2" borderId="33" xfId="0" applyNumberFormat="1" applyFont="1" applyFill="1" applyBorder="1" applyAlignment="1" applyProtection="1">
      <alignment horizontal="right" wrapText="1"/>
    </xf>
    <xf numFmtId="1" fontId="2" fillId="2" borderId="72" xfId="0" applyNumberFormat="1" applyFont="1" applyFill="1" applyBorder="1" applyAlignment="1" applyProtection="1">
      <alignment horizontal="right" wrapText="1"/>
    </xf>
    <xf numFmtId="1" fontId="2" fillId="2" borderId="83" xfId="0" applyNumberFormat="1" applyFont="1" applyFill="1" applyBorder="1" applyAlignment="1" applyProtection="1">
      <alignment horizontal="right" wrapText="1"/>
    </xf>
    <xf numFmtId="1" fontId="10" fillId="2" borderId="96" xfId="0" applyNumberFormat="1" applyFont="1" applyFill="1" applyBorder="1"/>
    <xf numFmtId="1" fontId="2" fillId="0" borderId="42" xfId="0" applyNumberFormat="1" applyFont="1" applyFill="1" applyBorder="1" applyAlignment="1" applyProtection="1">
      <alignment horizontal="right" vertical="center" wrapText="1"/>
    </xf>
    <xf numFmtId="1" fontId="2" fillId="7" borderId="17" xfId="0" applyNumberFormat="1" applyFont="1" applyFill="1" applyBorder="1" applyAlignment="1" applyProtection="1">
      <alignment horizontal="right"/>
    </xf>
    <xf numFmtId="1" fontId="2" fillId="7" borderId="10" xfId="0" applyNumberFormat="1" applyFont="1" applyFill="1" applyBorder="1" applyAlignment="1" applyProtection="1">
      <alignment horizontal="right"/>
    </xf>
    <xf numFmtId="1" fontId="2" fillId="7" borderId="45" xfId="0" applyNumberFormat="1" applyFont="1" applyFill="1" applyBorder="1" applyAlignment="1" applyProtection="1">
      <alignment horizontal="right"/>
    </xf>
    <xf numFmtId="1" fontId="2" fillId="7" borderId="104" xfId="0" applyNumberFormat="1" applyFont="1" applyFill="1" applyBorder="1" applyAlignment="1" applyProtection="1">
      <alignment horizontal="right"/>
    </xf>
    <xf numFmtId="1" fontId="6" fillId="4" borderId="18" xfId="0" applyNumberFormat="1" applyFont="1" applyFill="1" applyBorder="1" applyProtection="1"/>
    <xf numFmtId="1" fontId="2" fillId="2" borderId="0" xfId="0" applyNumberFormat="1" applyFont="1" applyFill="1" applyBorder="1" applyAlignment="1" applyProtection="1">
      <alignment horizontal="right" vertical="center" wrapText="1"/>
    </xf>
    <xf numFmtId="1" fontId="2" fillId="6" borderId="154" xfId="0" applyNumberFormat="1" applyFont="1" applyFill="1" applyBorder="1" applyAlignment="1" applyProtection="1">
      <protection locked="0"/>
    </xf>
    <xf numFmtId="1" fontId="2" fillId="0" borderId="31" xfId="0" applyNumberFormat="1" applyFont="1" applyBorder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center"/>
    </xf>
    <xf numFmtId="1" fontId="3" fillId="2" borderId="97" xfId="0" applyNumberFormat="1" applyFont="1" applyFill="1" applyBorder="1" applyAlignment="1" applyProtection="1">
      <alignment horizontal="center"/>
    </xf>
    <xf numFmtId="1" fontId="10" fillId="4" borderId="96" xfId="0" applyNumberFormat="1" applyFont="1" applyFill="1" applyBorder="1"/>
    <xf numFmtId="1" fontId="8" fillId="0" borderId="94" xfId="0" applyNumberFormat="1" applyFont="1" applyFill="1" applyBorder="1" applyAlignment="1" applyProtection="1">
      <alignment vertical="center"/>
    </xf>
    <xf numFmtId="2" fontId="2" fillId="6" borderId="17" xfId="0" applyNumberFormat="1" applyFont="1" applyFill="1" applyBorder="1" applyAlignment="1" applyProtection="1">
      <protection locked="0"/>
    </xf>
    <xf numFmtId="2" fontId="2" fillId="6" borderId="10" xfId="0" applyNumberFormat="1" applyFont="1" applyFill="1" applyBorder="1" applyAlignment="1" applyProtection="1">
      <protection locked="0"/>
    </xf>
    <xf numFmtId="1" fontId="2" fillId="0" borderId="94" xfId="0" applyNumberFormat="1" applyFont="1" applyFill="1" applyBorder="1" applyAlignment="1" applyProtection="1">
      <alignment vertical="center"/>
    </xf>
    <xf numFmtId="1" fontId="2" fillId="0" borderId="10" xfId="0" applyNumberFormat="1" applyFont="1" applyBorder="1"/>
    <xf numFmtId="1" fontId="2" fillId="7" borderId="17" xfId="0" applyNumberFormat="1" applyFont="1" applyFill="1" applyBorder="1" applyAlignment="1" applyProtection="1"/>
    <xf numFmtId="1" fontId="2" fillId="0" borderId="19" xfId="0" applyNumberFormat="1" applyFont="1" applyBorder="1"/>
    <xf numFmtId="1" fontId="2" fillId="0" borderId="28" xfId="0" applyNumberFormat="1" applyFont="1" applyBorder="1"/>
    <xf numFmtId="1" fontId="2" fillId="7" borderId="34" xfId="0" applyNumberFormat="1" applyFont="1" applyFill="1" applyBorder="1" applyAlignment="1" applyProtection="1"/>
    <xf numFmtId="1" fontId="5" fillId="0" borderId="0" xfId="0" applyNumberFormat="1" applyFont="1" applyFill="1"/>
    <xf numFmtId="1" fontId="1" fillId="2" borderId="1" xfId="0" applyNumberFormat="1" applyFont="1" applyFill="1" applyBorder="1" applyAlignment="1" applyProtection="1">
      <alignment horizontal="left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10" fillId="13" borderId="0" xfId="0" applyNumberFormat="1" applyFont="1" applyFill="1" applyProtection="1">
      <protection locked="0"/>
    </xf>
    <xf numFmtId="1" fontId="10" fillId="14" borderId="0" xfId="0" applyNumberFormat="1" applyFont="1" applyFill="1" applyProtection="1">
      <protection locked="0"/>
    </xf>
    <xf numFmtId="1" fontId="2" fillId="7" borderId="88" xfId="0" applyNumberFormat="1" applyFont="1" applyFill="1" applyBorder="1" applyAlignment="1" applyProtection="1"/>
    <xf numFmtId="1" fontId="2" fillId="7" borderId="55" xfId="0" applyNumberFormat="1" applyFont="1" applyFill="1" applyBorder="1" applyAlignment="1" applyProtection="1"/>
    <xf numFmtId="1" fontId="2" fillId="6" borderId="155" xfId="0" applyNumberFormat="1" applyFont="1" applyFill="1" applyBorder="1" applyAlignment="1" applyProtection="1">
      <protection locked="0"/>
    </xf>
    <xf numFmtId="1" fontId="2" fillId="7" borderId="48" xfId="0" applyNumberFormat="1" applyFont="1" applyFill="1" applyBorder="1" applyAlignment="1" applyProtection="1"/>
    <xf numFmtId="1" fontId="2" fillId="6" borderId="16" xfId="0" applyNumberFormat="1" applyFont="1" applyFill="1" applyBorder="1" applyAlignment="1" applyProtection="1">
      <protection locked="0"/>
    </xf>
    <xf numFmtId="1" fontId="2" fillId="7" borderId="16" xfId="0" applyNumberFormat="1" applyFont="1" applyFill="1" applyBorder="1" applyAlignment="1" applyProtection="1"/>
    <xf numFmtId="1" fontId="2" fillId="7" borderId="70" xfId="0" applyNumberFormat="1" applyFont="1" applyFill="1" applyBorder="1" applyAlignment="1" applyProtection="1"/>
    <xf numFmtId="1" fontId="4" fillId="4" borderId="0" xfId="0" applyNumberFormat="1" applyFont="1" applyFill="1" applyBorder="1" applyAlignment="1" applyProtection="1">
      <alignment vertical="center"/>
      <protection locked="0"/>
    </xf>
    <xf numFmtId="1" fontId="2" fillId="6" borderId="156" xfId="0" applyNumberFormat="1" applyFont="1" applyFill="1" applyBorder="1" applyAlignment="1" applyProtection="1">
      <protection locked="0"/>
    </xf>
    <xf numFmtId="1" fontId="2" fillId="7" borderId="25" xfId="0" applyNumberFormat="1" applyFont="1" applyFill="1" applyBorder="1" applyAlignment="1" applyProtection="1"/>
    <xf numFmtId="1" fontId="2" fillId="6" borderId="157" xfId="0" applyNumberFormat="1" applyFont="1" applyFill="1" applyBorder="1" applyAlignment="1" applyProtection="1">
      <protection locked="0"/>
    </xf>
    <xf numFmtId="1" fontId="2" fillId="7" borderId="158" xfId="0" applyNumberFormat="1" applyFont="1" applyFill="1" applyBorder="1" applyAlignment="1" applyProtection="1"/>
    <xf numFmtId="1" fontId="2" fillId="7" borderId="72" xfId="0" applyNumberFormat="1" applyFont="1" applyFill="1" applyBorder="1" applyAlignment="1" applyProtection="1"/>
    <xf numFmtId="1" fontId="7" fillId="10" borderId="159" xfId="2" applyNumberFormat="1" applyFont="1" applyBorder="1" applyAlignment="1" applyProtection="1">
      <alignment wrapText="1"/>
      <protection locked="0"/>
    </xf>
    <xf numFmtId="1" fontId="7" fillId="10" borderId="160" xfId="2" applyNumberFormat="1" applyFont="1" applyBorder="1" applyAlignment="1" applyProtection="1">
      <alignment wrapText="1"/>
      <protection locked="0"/>
    </xf>
    <xf numFmtId="1" fontId="7" fillId="10" borderId="161" xfId="2" applyNumberFormat="1" applyFont="1" applyBorder="1" applyAlignment="1" applyProtection="1">
      <alignment wrapText="1"/>
      <protection locked="0"/>
    </xf>
    <xf numFmtId="1" fontId="7" fillId="10" borderId="162" xfId="2" applyNumberFormat="1" applyFont="1" applyBorder="1" applyAlignment="1" applyProtection="1">
      <alignment wrapText="1"/>
      <protection locked="0"/>
    </xf>
    <xf numFmtId="1" fontId="2" fillId="10" borderId="163" xfId="2" applyNumberFormat="1" applyFont="1" applyBorder="1" applyAlignment="1" applyProtection="1">
      <alignment wrapText="1"/>
      <protection locked="0"/>
    </xf>
    <xf numFmtId="1" fontId="2" fillId="7" borderId="164" xfId="0" applyNumberFormat="1" applyFont="1" applyFill="1" applyBorder="1" applyAlignment="1" applyProtection="1">
      <alignment wrapText="1"/>
    </xf>
    <xf numFmtId="1" fontId="2" fillId="2" borderId="56" xfId="0" applyNumberFormat="1" applyFont="1" applyFill="1" applyBorder="1" applyAlignment="1" applyProtection="1">
      <alignment horizontal="right" wrapText="1"/>
    </xf>
    <xf numFmtId="1" fontId="2" fillId="2" borderId="65" xfId="0" applyNumberFormat="1" applyFont="1" applyFill="1" applyBorder="1" applyAlignment="1" applyProtection="1">
      <alignment horizontal="right" wrapText="1"/>
    </xf>
    <xf numFmtId="1" fontId="2" fillId="11" borderId="55" xfId="0" applyNumberFormat="1" applyFont="1" applyFill="1" applyBorder="1" applyAlignment="1" applyProtection="1">
      <alignment horizontal="right" wrapText="1"/>
    </xf>
    <xf numFmtId="1" fontId="2" fillId="2" borderId="59" xfId="0" applyNumberFormat="1" applyFont="1" applyFill="1" applyBorder="1" applyAlignment="1" applyProtection="1">
      <alignment horizontal="right" wrapText="1"/>
    </xf>
    <xf numFmtId="1" fontId="2" fillId="2" borderId="60" xfId="0" applyNumberFormat="1" applyFont="1" applyFill="1" applyBorder="1" applyAlignment="1" applyProtection="1">
      <alignment horizontal="right" wrapText="1"/>
    </xf>
    <xf numFmtId="1" fontId="10" fillId="2" borderId="0" xfId="0" applyNumberFormat="1" applyFont="1" applyFill="1" applyBorder="1"/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6" fillId="4" borderId="0" xfId="0" applyNumberFormat="1" applyFont="1" applyFill="1" applyProtection="1">
      <protection locked="0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43" xfId="0" applyNumberFormat="1" applyFont="1" applyFill="1" applyBorder="1" applyAlignment="1" applyProtection="1">
      <alignment horizontal="left" vertical="center" wrapText="1"/>
      <protection hidden="1"/>
    </xf>
    <xf numFmtId="1" fontId="2" fillId="0" borderId="42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6" xfId="0" applyNumberFormat="1" applyFont="1" applyFill="1" applyBorder="1" applyAlignment="1" applyProtection="1">
      <alignment horizontal="left"/>
    </xf>
    <xf numFmtId="1" fontId="2" fillId="0" borderId="42" xfId="0" applyNumberFormat="1" applyFont="1" applyFill="1" applyBorder="1" applyAlignment="1" applyProtection="1">
      <alignment horizontal="left"/>
    </xf>
    <xf numFmtId="1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1" fontId="2" fillId="0" borderId="31" xfId="0" applyNumberFormat="1" applyFont="1" applyFill="1" applyBorder="1" applyAlignment="1" applyProtection="1">
      <alignment horizontal="left" vertical="center" wrapText="1"/>
      <protection hidden="1"/>
    </xf>
    <xf numFmtId="1" fontId="2" fillId="0" borderId="45" xfId="0" applyNumberFormat="1" applyFont="1" applyFill="1" applyBorder="1" applyAlignment="1" applyProtection="1">
      <alignment horizontal="left" vertical="center" wrapText="1"/>
    </xf>
    <xf numFmtId="1" fontId="2" fillId="0" borderId="17" xfId="0" applyNumberFormat="1" applyFont="1" applyFill="1" applyBorder="1" applyAlignment="1" applyProtection="1">
      <alignment horizontal="left" vertical="center" wrapText="1"/>
    </xf>
    <xf numFmtId="1" fontId="2" fillId="0" borderId="13" xfId="0" applyNumberFormat="1" applyFont="1" applyFill="1" applyBorder="1" applyAlignment="1" applyProtection="1">
      <alignment horizontal="left" vertical="center" wrapText="1"/>
    </xf>
    <xf numFmtId="1" fontId="2" fillId="0" borderId="43" xfId="0" applyNumberFormat="1" applyFont="1" applyFill="1" applyBorder="1" applyAlignment="1" applyProtection="1">
      <alignment horizontal="left" vertical="center" wrapText="1"/>
    </xf>
    <xf numFmtId="1" fontId="2" fillId="0" borderId="26" xfId="0" applyNumberFormat="1" applyFont="1" applyFill="1" applyBorder="1" applyAlignment="1" applyProtection="1">
      <alignment horizontal="left" vertical="center" wrapText="1"/>
    </xf>
    <xf numFmtId="1" fontId="2" fillId="0" borderId="42" xfId="0" applyNumberFormat="1" applyFont="1" applyFill="1" applyBorder="1" applyAlignment="1" applyProtection="1">
      <alignment horizontal="left" vertical="center" wrapText="1"/>
    </xf>
    <xf numFmtId="1" fontId="2" fillId="2" borderId="43" xfId="0" applyNumberFormat="1" applyFont="1" applyFill="1" applyBorder="1" applyAlignment="1" applyProtection="1">
      <alignment horizontal="left" vertical="center" wrapText="1"/>
    </xf>
    <xf numFmtId="1" fontId="2" fillId="2" borderId="26" xfId="0" applyNumberFormat="1" applyFont="1" applyFill="1" applyBorder="1" applyAlignment="1" applyProtection="1">
      <alignment horizontal="left" vertical="center" wrapText="1"/>
    </xf>
    <xf numFmtId="1" fontId="2" fillId="2" borderId="42" xfId="0" applyNumberFormat="1" applyFont="1" applyFill="1" applyBorder="1" applyAlignment="1" applyProtection="1">
      <alignment horizontal="left" vertical="center" wrapText="1"/>
    </xf>
    <xf numFmtId="1" fontId="2" fillId="0" borderId="44" xfId="0" applyNumberFormat="1" applyFont="1" applyBorder="1" applyAlignment="1" applyProtection="1">
      <alignment horizontal="left"/>
    </xf>
    <xf numFmtId="1" fontId="2" fillId="0" borderId="34" xfId="0" applyNumberFormat="1" applyFont="1" applyBorder="1" applyAlignment="1" applyProtection="1">
      <alignment horizontal="left"/>
    </xf>
    <xf numFmtId="1" fontId="2" fillId="0" borderId="31" xfId="0" applyNumberFormat="1" applyFont="1" applyBorder="1" applyAlignment="1" applyProtection="1">
      <alignment horizontal="left"/>
    </xf>
    <xf numFmtId="1" fontId="2" fillId="0" borderId="89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3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68" xfId="0" applyNumberFormat="1" applyFont="1" applyFill="1" applyBorder="1" applyAlignment="1" applyProtection="1">
      <alignment horizontal="center" vertical="center" wrapText="1"/>
    </xf>
    <xf numFmtId="1" fontId="2" fillId="0" borderId="169" xfId="0" applyNumberFormat="1" applyFont="1" applyFill="1" applyBorder="1" applyAlignment="1" applyProtection="1">
      <alignment horizontal="center" vertical="center" wrapText="1"/>
    </xf>
    <xf numFmtId="1" fontId="2" fillId="0" borderId="170" xfId="0" applyNumberFormat="1" applyFont="1" applyFill="1" applyBorder="1" applyAlignment="1" applyProtection="1">
      <alignment horizontal="center" vertical="center" wrapText="1"/>
    </xf>
    <xf numFmtId="1" fontId="2" fillId="0" borderId="100" xfId="0" applyNumberFormat="1" applyFont="1" applyFill="1" applyBorder="1" applyAlignment="1" applyProtection="1">
      <alignment horizontal="center" vertical="center" wrapText="1"/>
    </xf>
    <xf numFmtId="1" fontId="2" fillId="0" borderId="103" xfId="0" applyNumberFormat="1" applyFont="1" applyFill="1" applyBorder="1" applyAlignment="1" applyProtection="1">
      <alignment horizontal="center" vertical="center" wrapText="1"/>
    </xf>
    <xf numFmtId="1" fontId="2" fillId="0" borderId="95" xfId="0" applyNumberFormat="1" applyFont="1" applyFill="1" applyBorder="1" applyAlignment="1" applyProtection="1">
      <alignment horizontal="center" vertical="center" wrapText="1"/>
    </xf>
    <xf numFmtId="1" fontId="2" fillId="0" borderId="96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97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</xf>
    <xf numFmtId="1" fontId="2" fillId="2" borderId="95" xfId="0" applyNumberFormat="1" applyFont="1" applyFill="1" applyBorder="1" applyAlignment="1" applyProtection="1">
      <alignment horizontal="center" vertical="center" wrapText="1"/>
    </xf>
    <xf numFmtId="1" fontId="2" fillId="2" borderId="96" xfId="0" applyNumberFormat="1" applyFont="1" applyFill="1" applyBorder="1" applyAlignment="1" applyProtection="1">
      <alignment horizontal="center" vertical="center" wrapText="1"/>
    </xf>
    <xf numFmtId="1" fontId="2" fillId="2" borderId="91" xfId="0" applyNumberFormat="1" applyFont="1" applyFill="1" applyBorder="1" applyAlignment="1" applyProtection="1">
      <alignment horizontal="center" vertical="center" wrapText="1"/>
    </xf>
    <xf numFmtId="1" fontId="2" fillId="2" borderId="18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1" fontId="7" fillId="0" borderId="92" xfId="0" applyNumberFormat="1" applyFont="1" applyBorder="1" applyAlignment="1">
      <alignment horizontal="center" vertical="center" wrapText="1"/>
    </xf>
    <xf numFmtId="1" fontId="7" fillId="0" borderId="97" xfId="0" applyNumberFormat="1" applyFont="1" applyBorder="1" applyAlignment="1">
      <alignment horizontal="center" vertical="center" wrapText="1"/>
    </xf>
    <xf numFmtId="1" fontId="7" fillId="0" borderId="108" xfId="0" applyNumberFormat="1" applyFont="1" applyBorder="1" applyAlignment="1">
      <alignment horizontal="center" vertical="center" wrapText="1"/>
    </xf>
    <xf numFmtId="1" fontId="7" fillId="0" borderId="93" xfId="0" applyNumberFormat="1" applyFont="1" applyBorder="1" applyAlignment="1">
      <alignment horizontal="center" vertical="center" wrapText="1"/>
    </xf>
    <xf numFmtId="1" fontId="7" fillId="0" borderId="92" xfId="0" applyNumberFormat="1" applyFont="1" applyBorder="1" applyAlignment="1">
      <alignment horizontal="center" vertical="center"/>
    </xf>
    <xf numFmtId="1" fontId="7" fillId="0" borderId="93" xfId="0" applyNumberFormat="1" applyFont="1" applyBorder="1" applyAlignment="1">
      <alignment horizontal="center" vertical="center"/>
    </xf>
    <xf numFmtId="1" fontId="7" fillId="0" borderId="108" xfId="0" applyNumberFormat="1" applyFont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left"/>
    </xf>
    <xf numFmtId="1" fontId="7" fillId="0" borderId="31" xfId="0" applyNumberFormat="1" applyFont="1" applyFill="1" applyBorder="1" applyAlignment="1">
      <alignment horizontal="left"/>
    </xf>
    <xf numFmtId="1" fontId="2" fillId="0" borderId="108" xfId="0" applyNumberFormat="1" applyFont="1" applyFill="1" applyBorder="1" applyAlignment="1" applyProtection="1">
      <alignment horizontal="center" vertical="center" wrapText="1"/>
    </xf>
    <xf numFmtId="1" fontId="2" fillId="2" borderId="168" xfId="0" applyNumberFormat="1" applyFont="1" applyFill="1" applyBorder="1" applyAlignment="1" applyProtection="1">
      <alignment horizontal="center" vertical="center" wrapText="1"/>
    </xf>
    <xf numFmtId="1" fontId="2" fillId="2" borderId="169" xfId="0" applyNumberFormat="1" applyFont="1" applyFill="1" applyBorder="1" applyAlignment="1" applyProtection="1">
      <alignment horizontal="center" vertical="center" wrapText="1"/>
    </xf>
    <xf numFmtId="1" fontId="2" fillId="2" borderId="170" xfId="0" applyNumberFormat="1" applyFont="1" applyFill="1" applyBorder="1" applyAlignment="1" applyProtection="1">
      <alignment horizontal="center" vertical="center" wrapText="1"/>
    </xf>
    <xf numFmtId="1" fontId="7" fillId="2" borderId="92" xfId="0" applyNumberFormat="1" applyFont="1" applyFill="1" applyBorder="1" applyAlignment="1">
      <alignment horizontal="center"/>
    </xf>
    <xf numFmtId="1" fontId="7" fillId="2" borderId="93" xfId="0" applyNumberFormat="1" applyFont="1" applyFill="1" applyBorder="1" applyAlignment="1">
      <alignment horizontal="center"/>
    </xf>
    <xf numFmtId="1" fontId="2" fillId="0" borderId="92" xfId="0" applyNumberFormat="1" applyFont="1" applyFill="1" applyBorder="1" applyAlignment="1" applyProtection="1">
      <alignment horizontal="center" vertical="center"/>
    </xf>
    <xf numFmtId="1" fontId="2" fillId="0" borderId="93" xfId="0" applyNumberFormat="1" applyFont="1" applyFill="1" applyBorder="1" applyAlignment="1" applyProtection="1">
      <alignment horizontal="center" vertical="center"/>
    </xf>
    <xf numFmtId="1" fontId="2" fillId="0" borderId="108" xfId="0" applyNumberFormat="1" applyFont="1" applyFill="1" applyBorder="1" applyAlignment="1" applyProtection="1">
      <alignment horizontal="center" vertical="center"/>
    </xf>
    <xf numFmtId="1" fontId="2" fillId="2" borderId="89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center" vertical="center" wrapText="1"/>
    </xf>
    <xf numFmtId="1" fontId="2" fillId="2" borderId="45" xfId="0" applyNumberFormat="1" applyFont="1" applyFill="1" applyBorder="1" applyAlignment="1" applyProtection="1">
      <alignment horizontal="left" vertical="center"/>
    </xf>
    <xf numFmtId="1" fontId="2" fillId="2" borderId="13" xfId="0" applyNumberFormat="1" applyFont="1" applyFill="1" applyBorder="1" applyAlignment="1" applyProtection="1">
      <alignment horizontal="left" vertical="center"/>
    </xf>
    <xf numFmtId="1" fontId="2" fillId="2" borderId="44" xfId="0" applyNumberFormat="1" applyFont="1" applyFill="1" applyBorder="1" applyAlignment="1" applyProtection="1">
      <alignment horizontal="left" vertical="center" wrapText="1"/>
    </xf>
    <xf numFmtId="1" fontId="2" fillId="2" borderId="31" xfId="0" applyNumberFormat="1" applyFont="1" applyFill="1" applyBorder="1" applyAlignment="1" applyProtection="1">
      <alignment horizontal="left" vertical="center" wrapText="1"/>
    </xf>
    <xf numFmtId="1" fontId="2" fillId="0" borderId="89" xfId="0" applyNumberFormat="1" applyFont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44" xfId="0" applyNumberFormat="1" applyFont="1" applyFill="1" applyBorder="1" applyAlignment="1" applyProtection="1">
      <alignment horizontal="left" vertical="center" wrapText="1"/>
    </xf>
    <xf numFmtId="1" fontId="2" fillId="0" borderId="34" xfId="0" applyNumberFormat="1" applyFont="1" applyFill="1" applyBorder="1" applyAlignment="1" applyProtection="1">
      <alignment horizontal="left" vertical="center" wrapText="1"/>
    </xf>
    <xf numFmtId="1" fontId="2" fillId="0" borderId="31" xfId="0" applyNumberFormat="1" applyFont="1" applyFill="1" applyBorder="1" applyAlignment="1" applyProtection="1">
      <alignment horizontal="left" vertical="center" wrapText="1"/>
    </xf>
    <xf numFmtId="1" fontId="2" fillId="0" borderId="95" xfId="0" applyNumberFormat="1" applyFont="1" applyFill="1" applyBorder="1" applyAlignment="1" applyProtection="1">
      <alignment horizontal="center" vertical="center"/>
    </xf>
    <xf numFmtId="1" fontId="2" fillId="0" borderId="96" xfId="0" applyNumberFormat="1" applyFont="1" applyFill="1" applyBorder="1" applyAlignment="1" applyProtection="1">
      <alignment horizontal="center" vertical="center"/>
    </xf>
    <xf numFmtId="1" fontId="2" fillId="0" borderId="91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1" fontId="2" fillId="0" borderId="89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100" xfId="0" applyNumberFormat="1" applyFont="1" applyFill="1" applyBorder="1" applyAlignment="1" applyProtection="1">
      <alignment horizontal="center" vertical="center"/>
    </xf>
    <xf numFmtId="1" fontId="2" fillId="0" borderId="103" xfId="0" applyNumberFormat="1" applyFont="1" applyFill="1" applyBorder="1" applyAlignment="1" applyProtection="1">
      <alignment horizontal="center" vertical="center"/>
    </xf>
    <xf numFmtId="1" fontId="2" fillId="0" borderId="168" xfId="0" applyNumberFormat="1" applyFont="1" applyFill="1" applyBorder="1" applyAlignment="1" applyProtection="1">
      <alignment horizontal="center" vertical="center"/>
    </xf>
    <xf numFmtId="1" fontId="2" fillId="0" borderId="170" xfId="0" applyNumberFormat="1" applyFont="1" applyFill="1" applyBorder="1" applyAlignment="1" applyProtection="1">
      <alignment horizontal="center" vertical="center"/>
    </xf>
    <xf numFmtId="1" fontId="2" fillId="0" borderId="95" xfId="0" applyNumberFormat="1" applyFont="1" applyBorder="1" applyAlignment="1" applyProtection="1">
      <alignment horizontal="center" vertical="center"/>
    </xf>
    <xf numFmtId="1" fontId="2" fillId="0" borderId="96" xfId="0" applyNumberFormat="1" applyFont="1" applyBorder="1" applyAlignment="1" applyProtection="1">
      <alignment horizontal="center" vertical="center"/>
    </xf>
    <xf numFmtId="1" fontId="2" fillId="0" borderId="91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97" xfId="0" applyNumberFormat="1" applyFont="1" applyFill="1" applyBorder="1" applyAlignment="1" applyProtection="1">
      <alignment horizontal="center" vertical="center"/>
    </xf>
    <xf numFmtId="1" fontId="2" fillId="0" borderId="89" xfId="0" applyNumberFormat="1" applyFont="1" applyFill="1" applyBorder="1" applyAlignment="1" applyProtection="1">
      <alignment horizontal="left" vertical="center" wrapText="1"/>
    </xf>
    <xf numFmtId="1" fontId="2" fillId="0" borderId="5" xfId="0" applyNumberFormat="1" applyFont="1" applyFill="1" applyBorder="1" applyAlignment="1" applyProtection="1">
      <alignment horizontal="left" vertical="center" wrapText="1"/>
    </xf>
    <xf numFmtId="1" fontId="2" fillId="0" borderId="45" xfId="0" applyNumberFormat="1" applyFont="1" applyFill="1" applyBorder="1" applyAlignment="1" applyProtection="1">
      <alignment horizontal="left"/>
    </xf>
    <xf numFmtId="1" fontId="2" fillId="0" borderId="13" xfId="0" applyNumberFormat="1" applyFont="1" applyFill="1" applyBorder="1" applyAlignment="1" applyProtection="1">
      <alignment horizontal="left"/>
    </xf>
    <xf numFmtId="1" fontId="2" fillId="0" borderId="44" xfId="0" applyNumberFormat="1" applyFont="1" applyFill="1" applyBorder="1" applyAlignment="1" applyProtection="1">
      <alignment horizontal="left"/>
    </xf>
    <xf numFmtId="1" fontId="2" fillId="0" borderId="31" xfId="0" applyNumberFormat="1" applyFont="1" applyFill="1" applyBorder="1" applyAlignment="1" applyProtection="1">
      <alignment horizontal="left"/>
    </xf>
    <xf numFmtId="1" fontId="2" fillId="2" borderId="45" xfId="0" applyNumberFormat="1" applyFont="1" applyFill="1" applyBorder="1" applyAlignment="1" applyProtection="1">
      <alignment horizontal="left" vertical="center" wrapText="1"/>
    </xf>
    <xf numFmtId="1" fontId="2" fillId="2" borderId="17" xfId="0" applyNumberFormat="1" applyFont="1" applyFill="1" applyBorder="1" applyAlignment="1" applyProtection="1">
      <alignment horizontal="left" vertical="center" wrapText="1"/>
    </xf>
    <xf numFmtId="1" fontId="2" fillId="2" borderId="13" xfId="0" applyNumberFormat="1" applyFont="1" applyFill="1" applyBorder="1" applyAlignment="1" applyProtection="1">
      <alignment horizontal="left" vertical="center" wrapText="1"/>
    </xf>
    <xf numFmtId="1" fontId="2" fillId="0" borderId="92" xfId="0" applyNumberFormat="1" applyFont="1" applyFill="1" applyBorder="1" applyAlignment="1" applyProtection="1">
      <alignment horizontal="left" vertical="center" wrapText="1"/>
    </xf>
    <xf numFmtId="1" fontId="2" fillId="0" borderId="97" xfId="0" applyNumberFormat="1" applyFont="1" applyFill="1" applyBorder="1" applyAlignment="1" applyProtection="1">
      <alignment horizontal="left" vertical="center" wrapText="1"/>
    </xf>
    <xf numFmtId="1" fontId="2" fillId="0" borderId="93" xfId="0" applyNumberFormat="1" applyFont="1" applyFill="1" applyBorder="1" applyAlignment="1" applyProtection="1">
      <alignment horizontal="left" vertical="center" wrapText="1"/>
    </xf>
    <xf numFmtId="1" fontId="7" fillId="0" borderId="92" xfId="0" applyNumberFormat="1" applyFont="1" applyBorder="1" applyAlignment="1" applyProtection="1">
      <alignment horizontal="center" vertical="center" wrapText="1"/>
    </xf>
    <xf numFmtId="1" fontId="7" fillId="0" borderId="97" xfId="0" applyNumberFormat="1" applyFont="1" applyBorder="1" applyAlignment="1" applyProtection="1">
      <alignment horizontal="center" vertical="center" wrapText="1"/>
    </xf>
    <xf numFmtId="1" fontId="7" fillId="0" borderId="108" xfId="0" applyNumberFormat="1" applyFont="1" applyBorder="1" applyAlignment="1" applyProtection="1">
      <alignment horizontal="center" vertical="center" wrapText="1"/>
    </xf>
    <xf numFmtId="1" fontId="2" fillId="0" borderId="111" xfId="0" applyNumberFormat="1" applyFont="1" applyFill="1" applyBorder="1" applyAlignment="1" applyProtection="1">
      <alignment horizontal="center" vertical="center" wrapText="1"/>
    </xf>
    <xf numFmtId="1" fontId="2" fillId="0" borderId="112" xfId="0" applyNumberFormat="1" applyFont="1" applyFill="1" applyBorder="1" applyAlignment="1" applyProtection="1">
      <alignment horizontal="center" vertical="center" wrapText="1"/>
    </xf>
    <xf numFmtId="1" fontId="2" fillId="0" borderId="80" xfId="0" applyNumberFormat="1" applyFont="1" applyFill="1" applyBorder="1" applyAlignment="1" applyProtection="1">
      <alignment horizontal="center" vertical="center" wrapText="1"/>
    </xf>
    <xf numFmtId="1" fontId="2" fillId="0" borderId="98" xfId="0" applyNumberFormat="1" applyFont="1" applyFill="1" applyBorder="1" applyAlignment="1" applyProtection="1">
      <alignment horizontal="center"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</xf>
    <xf numFmtId="1" fontId="2" fillId="0" borderId="8" xfId="0" applyNumberFormat="1" applyFont="1" applyFill="1" applyBorder="1" applyAlignment="1" applyProtection="1">
      <alignment horizontal="center" vertical="center" wrapText="1"/>
    </xf>
    <xf numFmtId="1" fontId="7" fillId="2" borderId="92" xfId="0" applyNumberFormat="1" applyFont="1" applyFill="1" applyBorder="1" applyAlignment="1" applyProtection="1">
      <alignment horizontal="center" vertical="center"/>
    </xf>
    <xf numFmtId="1" fontId="7" fillId="2" borderId="93" xfId="0" applyNumberFormat="1" applyFont="1" applyFill="1" applyBorder="1" applyAlignment="1" applyProtection="1">
      <alignment horizontal="center" vertical="center"/>
    </xf>
    <xf numFmtId="1" fontId="7" fillId="0" borderId="93" xfId="0" applyNumberFormat="1" applyFont="1" applyBorder="1" applyAlignment="1" applyProtection="1">
      <alignment horizontal="center" vertical="center" wrapText="1"/>
    </xf>
    <xf numFmtId="1" fontId="9" fillId="0" borderId="92" xfId="0" applyNumberFormat="1" applyFont="1" applyBorder="1" applyAlignment="1" applyProtection="1">
      <alignment horizontal="center"/>
    </xf>
    <xf numFmtId="1" fontId="9" fillId="0" borderId="93" xfId="0" applyNumberFormat="1" applyFont="1" applyBorder="1" applyAlignment="1" applyProtection="1">
      <alignment horizontal="center"/>
    </xf>
    <xf numFmtId="1" fontId="9" fillId="0" borderId="108" xfId="0" applyNumberFormat="1" applyFont="1" applyBorder="1" applyAlignment="1" applyProtection="1">
      <alignment horizontal="center"/>
    </xf>
    <xf numFmtId="1" fontId="2" fillId="2" borderId="34" xfId="0" applyNumberFormat="1" applyFont="1" applyFill="1" applyBorder="1" applyAlignment="1" applyProtection="1">
      <alignment horizontal="left" vertical="center" wrapText="1"/>
    </xf>
    <xf numFmtId="1" fontId="8" fillId="0" borderId="92" xfId="0" applyNumberFormat="1" applyFont="1" applyFill="1" applyBorder="1" applyAlignment="1" applyProtection="1">
      <alignment horizontal="center" vertical="center" wrapText="1"/>
    </xf>
    <xf numFmtId="1" fontId="8" fillId="0" borderId="97" xfId="0" applyNumberFormat="1" applyFont="1" applyFill="1" applyBorder="1" applyAlignment="1" applyProtection="1">
      <alignment horizontal="center" vertical="center" wrapText="1"/>
    </xf>
    <xf numFmtId="1" fontId="8" fillId="0" borderId="93" xfId="0" applyNumberFormat="1" applyFont="1" applyFill="1" applyBorder="1" applyAlignment="1" applyProtection="1">
      <alignment horizontal="center" vertical="center" wrapText="1"/>
    </xf>
    <xf numFmtId="1" fontId="7" fillId="0" borderId="96" xfId="0" applyNumberFormat="1" applyFont="1" applyBorder="1" applyAlignment="1">
      <alignment horizontal="center" vertical="center" wrapText="1"/>
    </xf>
    <xf numFmtId="1" fontId="7" fillId="0" borderId="9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95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2" fillId="0" borderId="171" xfId="0" applyNumberFormat="1" applyFont="1" applyFill="1" applyBorder="1" applyAlignment="1" applyProtection="1">
      <alignment horizontal="center" vertical="center" wrapText="1"/>
    </xf>
    <xf numFmtId="1" fontId="7" fillId="0" borderId="89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2" fillId="0" borderId="99" xfId="0" applyNumberFormat="1" applyFont="1" applyFill="1" applyBorder="1" applyAlignment="1" applyProtection="1">
      <alignment horizontal="center" vertical="center" wrapText="1"/>
    </xf>
    <xf numFmtId="1" fontId="2" fillId="0" borderId="87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/>
    <xf numFmtId="1" fontId="7" fillId="0" borderId="4" xfId="0" applyNumberFormat="1" applyFont="1" applyFill="1" applyBorder="1"/>
    <xf numFmtId="1" fontId="7" fillId="0" borderId="96" xfId="0" applyNumberFormat="1" applyFont="1" applyBorder="1" applyAlignment="1">
      <alignment horizontal="center" vertical="center"/>
    </xf>
    <xf numFmtId="1" fontId="7" fillId="0" borderId="91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7" fillId="0" borderId="96" xfId="0" applyNumberFormat="1" applyFont="1" applyBorder="1"/>
    <xf numFmtId="1" fontId="7" fillId="0" borderId="91" xfId="0" applyNumberFormat="1" applyFont="1" applyBorder="1"/>
    <xf numFmtId="1" fontId="7" fillId="0" borderId="0" xfId="0" applyNumberFormat="1" applyFont="1"/>
    <xf numFmtId="1" fontId="7" fillId="0" borderId="6" xfId="0" applyNumberFormat="1" applyFont="1" applyBorder="1"/>
    <xf numFmtId="1" fontId="2" fillId="0" borderId="92" xfId="0" applyNumberFormat="1" applyFont="1" applyBorder="1" applyAlignment="1" applyProtection="1">
      <alignment horizontal="center" vertical="center"/>
    </xf>
    <xf numFmtId="1" fontId="2" fillId="0" borderId="93" xfId="0" applyNumberFormat="1" applyFont="1" applyBorder="1" applyAlignment="1" applyProtection="1">
      <alignment horizontal="center" vertical="center"/>
    </xf>
    <xf numFmtId="1" fontId="2" fillId="0" borderId="8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left" wrapText="1"/>
    </xf>
    <xf numFmtId="1" fontId="7" fillId="0" borderId="13" xfId="0" applyNumberFormat="1" applyFont="1" applyBorder="1" applyAlignment="1">
      <alignment horizontal="left" wrapText="1"/>
    </xf>
    <xf numFmtId="1" fontId="7" fillId="0" borderId="44" xfId="0" applyNumberFormat="1" applyFont="1" applyBorder="1" applyAlignment="1">
      <alignment horizontal="left" wrapText="1"/>
    </xf>
    <xf numFmtId="1" fontId="7" fillId="0" borderId="31" xfId="0" applyNumberFormat="1" applyFont="1" applyBorder="1" applyAlignment="1">
      <alignment horizontal="left" wrapText="1"/>
    </xf>
    <xf numFmtId="1" fontId="7" fillId="0" borderId="167" xfId="0" applyNumberFormat="1" applyFont="1" applyBorder="1" applyAlignment="1">
      <alignment horizontal="center" vertical="center" wrapText="1"/>
    </xf>
    <xf numFmtId="1" fontId="7" fillId="0" borderId="95" xfId="0" applyNumberFormat="1" applyFont="1" applyBorder="1" applyAlignment="1">
      <alignment wrapText="1"/>
    </xf>
    <xf numFmtId="1" fontId="7" fillId="0" borderId="91" xfId="0" applyNumberFormat="1" applyFont="1" applyBorder="1" applyAlignment="1">
      <alignment wrapText="1"/>
    </xf>
    <xf numFmtId="1" fontId="7" fillId="0" borderId="18" xfId="0" applyNumberFormat="1" applyFont="1" applyBorder="1" applyAlignment="1">
      <alignment wrapText="1"/>
    </xf>
    <xf numFmtId="1" fontId="7" fillId="0" borderId="6" xfId="0" applyNumberFormat="1" applyFont="1" applyBorder="1" applyAlignment="1">
      <alignment wrapText="1"/>
    </xf>
    <xf numFmtId="1" fontId="7" fillId="0" borderId="166" xfId="0" applyNumberFormat="1" applyFont="1" applyBorder="1" applyAlignment="1">
      <alignment wrapText="1"/>
    </xf>
    <xf numFmtId="1" fontId="7" fillId="0" borderId="167" xfId="0" applyNumberFormat="1" applyFont="1" applyBorder="1" applyAlignment="1">
      <alignment wrapText="1"/>
    </xf>
    <xf numFmtId="1" fontId="8" fillId="2" borderId="148" xfId="0" applyNumberFormat="1" applyFont="1" applyFill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</xf>
    <xf numFmtId="1" fontId="8" fillId="2" borderId="5" xfId="0" applyNumberFormat="1" applyFont="1" applyFill="1" applyBorder="1" applyAlignment="1" applyProtection="1">
      <alignment horizontal="center" vertical="center" wrapText="1"/>
    </xf>
    <xf numFmtId="1" fontId="2" fillId="2" borderId="165" xfId="0" applyNumberFormat="1" applyFont="1" applyFill="1" applyBorder="1" applyAlignment="1" applyProtection="1">
      <alignment horizontal="left" vertical="center" wrapText="1"/>
    </xf>
    <xf numFmtId="1" fontId="2" fillId="2" borderId="151" xfId="0" applyNumberFormat="1" applyFont="1" applyFill="1" applyBorder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horizontal="left" vertical="center" wrapText="1"/>
      <protection hidden="1"/>
    </xf>
    <xf numFmtId="1" fontId="2" fillId="0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22" xfId="0" applyNumberFormat="1" applyFont="1" applyFill="1" applyBorder="1" applyAlignment="1" applyProtection="1">
      <alignment horizontal="left" vertical="center" wrapText="1"/>
    </xf>
    <xf numFmtId="1" fontId="2" fillId="2" borderId="27" xfId="0" applyNumberFormat="1" applyFont="1" applyFill="1" applyBorder="1" applyAlignment="1" applyProtection="1">
      <alignment horizontal="left" vertical="center" wrapText="1"/>
    </xf>
    <xf numFmtId="1" fontId="2" fillId="2" borderId="23" xfId="0" applyNumberFormat="1" applyFont="1" applyFill="1" applyBorder="1" applyAlignment="1" applyProtection="1">
      <alignment horizontal="left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7" fillId="0" borderId="97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left" vertical="center" wrapText="1"/>
    </xf>
    <xf numFmtId="1" fontId="2" fillId="0" borderId="27" xfId="0" applyNumberFormat="1" applyFont="1" applyFill="1" applyBorder="1" applyAlignment="1" applyProtection="1">
      <alignment horizontal="left" vertical="center" wrapText="1"/>
    </xf>
    <xf numFmtId="1" fontId="2" fillId="0" borderId="23" xfId="0" applyNumberFormat="1" applyFont="1" applyFill="1" applyBorder="1" applyAlignment="1" applyProtection="1">
      <alignment horizontal="left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7" fillId="2" borderId="97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 applyProtection="1">
      <alignment horizontal="left" vertical="center" wrapText="1"/>
    </xf>
    <xf numFmtId="1" fontId="2" fillId="2" borderId="69" xfId="0" applyNumberFormat="1" applyFont="1" applyFill="1" applyBorder="1" applyAlignment="1" applyProtection="1">
      <alignment horizontal="left" vertical="center" wrapText="1"/>
    </xf>
    <xf numFmtId="1" fontId="2" fillId="2" borderId="49" xfId="0" applyNumberFormat="1" applyFont="1" applyFill="1" applyBorder="1" applyAlignment="1" applyProtection="1">
      <alignment horizontal="left" vertical="center" wrapText="1"/>
    </xf>
    <xf numFmtId="1" fontId="2" fillId="0" borderId="19" xfId="0" applyNumberFormat="1" applyFont="1" applyFill="1" applyBorder="1" applyAlignment="1" applyProtection="1">
      <alignment horizontal="left" vertical="center" wrapText="1"/>
    </xf>
    <xf numFmtId="1" fontId="2" fillId="2" borderId="19" xfId="0" applyNumberFormat="1" applyFont="1" applyFill="1" applyBorder="1" applyAlignment="1" applyProtection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left" vertical="center" wrapText="1"/>
    </xf>
    <xf numFmtId="1" fontId="2" fillId="0" borderId="10" xfId="0" applyNumberFormat="1" applyFont="1" applyBorder="1" applyAlignment="1" applyProtection="1">
      <alignment horizontal="left" vertical="center" wrapText="1"/>
    </xf>
    <xf numFmtId="1" fontId="2" fillId="0" borderId="46" xfId="0" applyNumberFormat="1" applyFont="1" applyFill="1" applyBorder="1" applyAlignment="1" applyProtection="1">
      <alignment horizontal="left" vertical="center" wrapText="1"/>
    </xf>
    <xf numFmtId="1" fontId="2" fillId="0" borderId="69" xfId="0" applyNumberFormat="1" applyFont="1" applyFill="1" applyBorder="1" applyAlignment="1" applyProtection="1">
      <alignment horizontal="left" vertical="center" wrapText="1"/>
    </xf>
    <xf numFmtId="1" fontId="2" fillId="0" borderId="49" xfId="0" applyNumberFormat="1" applyFont="1" applyFill="1" applyBorder="1" applyAlignment="1" applyProtection="1">
      <alignment horizontal="left" vertical="center" wrapText="1"/>
    </xf>
    <xf numFmtId="1" fontId="9" fillId="0" borderId="1" xfId="0" applyNumberFormat="1" applyFont="1" applyBorder="1" applyAlignment="1" applyProtection="1">
      <alignment horizontal="center"/>
    </xf>
    <xf numFmtId="1" fontId="9" fillId="0" borderId="74" xfId="0" applyNumberFormat="1" applyFont="1" applyBorder="1" applyAlignment="1" applyProtection="1">
      <alignment horizontal="center"/>
    </xf>
    <xf numFmtId="1" fontId="8" fillId="0" borderId="94" xfId="0" applyNumberFormat="1" applyFont="1" applyFill="1" applyBorder="1" applyAlignment="1" applyProtection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17" fillId="0" borderId="0" xfId="0" applyNumberFormat="1" applyFont="1"/>
    <xf numFmtId="1" fontId="9" fillId="0" borderId="18" xfId="0" applyNumberFormat="1" applyFont="1" applyBorder="1"/>
    <xf numFmtId="1" fontId="9" fillId="0" borderId="0" xfId="0" applyNumberFormat="1" applyFont="1" applyBorder="1"/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left" vertical="center" wrapText="1"/>
    </xf>
    <xf numFmtId="1" fontId="7" fillId="2" borderId="18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2" fillId="0" borderId="40" xfId="0" applyNumberFormat="1" applyFont="1" applyFill="1" applyBorder="1" applyAlignment="1" applyProtection="1">
      <alignment horizontal="left" vertical="center" wrapText="1"/>
    </xf>
    <xf numFmtId="1" fontId="2" fillId="0" borderId="64" xfId="0" applyNumberFormat="1" applyFont="1" applyFill="1" applyBorder="1" applyAlignment="1" applyProtection="1">
      <alignment horizontal="left" vertical="center" wrapText="1"/>
    </xf>
    <xf numFmtId="1" fontId="2" fillId="0" borderId="37" xfId="0" applyNumberFormat="1" applyFont="1" applyFill="1" applyBorder="1" applyAlignment="1" applyProtection="1">
      <alignment horizontal="left" vertical="center" wrapText="1"/>
    </xf>
    <xf numFmtId="1" fontId="2" fillId="2" borderId="47" xfId="0" applyNumberFormat="1" applyFont="1" applyFill="1" applyBorder="1" applyAlignment="1" applyProtection="1">
      <alignment horizontal="left" vertical="center" wrapText="1"/>
    </xf>
    <xf numFmtId="1" fontId="2" fillId="2" borderId="48" xfId="0" applyNumberFormat="1" applyFont="1" applyFill="1" applyBorder="1" applyAlignment="1" applyProtection="1">
      <alignment horizontal="left" vertical="center" wrapText="1"/>
    </xf>
    <xf numFmtId="1" fontId="2" fillId="2" borderId="51" xfId="0" applyNumberFormat="1" applyFont="1" applyFill="1" applyBorder="1" applyAlignment="1" applyProtection="1">
      <alignment horizontal="left" vertical="center" wrapText="1"/>
    </xf>
    <xf numFmtId="1" fontId="2" fillId="2" borderId="18" xfId="0" applyNumberFormat="1" applyFont="1" applyFill="1" applyBorder="1" applyAlignment="1" applyProtection="1">
      <alignment horizontal="left" vertical="center" wrapText="1"/>
    </xf>
    <xf numFmtId="1" fontId="2" fillId="2" borderId="0" xfId="0" applyNumberFormat="1" applyFont="1" applyFill="1" applyBorder="1" applyAlignment="1" applyProtection="1">
      <alignment horizontal="left" vertical="center" wrapText="1"/>
    </xf>
    <xf numFmtId="1" fontId="2" fillId="2" borderId="6" xfId="0" applyNumberFormat="1" applyFont="1" applyFill="1" applyBorder="1" applyAlignment="1" applyProtection="1">
      <alignment horizontal="left" vertical="center" wrapText="1"/>
    </xf>
    <xf numFmtId="1" fontId="2" fillId="0" borderId="11" xfId="0" applyNumberFormat="1" applyFont="1" applyFill="1" applyBorder="1" applyAlignment="1" applyProtection="1">
      <alignment horizontal="left" vertical="center" wrapText="1"/>
    </xf>
    <xf numFmtId="1" fontId="2" fillId="0" borderId="12" xfId="0" applyNumberFormat="1" applyFont="1" applyFill="1" applyBorder="1" applyAlignment="1" applyProtection="1">
      <alignment horizontal="left" vertical="center" wrapText="1"/>
    </xf>
    <xf numFmtId="1" fontId="2" fillId="0" borderId="16" xfId="0" applyNumberFormat="1" applyFont="1" applyFill="1" applyBorder="1" applyAlignment="1" applyProtection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1" fontId="2" fillId="2" borderId="28" xfId="0" applyNumberFormat="1" applyFont="1" applyFill="1" applyBorder="1" applyAlignment="1" applyProtection="1">
      <alignment horizontal="left" vertical="center" wrapText="1"/>
    </xf>
    <xf numFmtId="1" fontId="2" fillId="2" borderId="10" xfId="0" applyNumberFormat="1" applyFont="1" applyFill="1" applyBorder="1" applyAlignment="1" applyProtection="1">
      <alignment horizontal="left" vertical="center" wrapText="1"/>
    </xf>
    <xf numFmtId="1" fontId="2" fillId="2" borderId="41" xfId="0" applyNumberFormat="1" applyFont="1" applyFill="1" applyBorder="1" applyAlignment="1" applyProtection="1">
      <alignment horizontal="left" vertical="center" wrapText="1"/>
    </xf>
    <xf numFmtId="1" fontId="2" fillId="2" borderId="58" xfId="0" applyNumberFormat="1" applyFont="1" applyFill="1" applyBorder="1" applyAlignment="1" applyProtection="1">
      <alignment horizontal="left" vertical="center" wrapText="1"/>
    </xf>
    <xf numFmtId="1" fontId="7" fillId="0" borderId="0" xfId="0" applyNumberFormat="1" applyFont="1" applyBorder="1" applyAlignment="1">
      <alignment wrapText="1"/>
    </xf>
    <xf numFmtId="1" fontId="2" fillId="2" borderId="149" xfId="0" applyNumberFormat="1" applyFont="1" applyFill="1" applyBorder="1" applyAlignment="1" applyProtection="1">
      <alignment horizontal="left" vertical="center" wrapText="1"/>
    </xf>
    <xf numFmtId="1" fontId="2" fillId="0" borderId="93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Millares [0] 2" xfId="4" xr:uid="{00000000-0005-0000-0000-000000000000}"/>
    <cellStyle name="Millares 10 3" xfId="3" xr:uid="{00000000-0005-0000-0000-000001000000}"/>
    <cellStyle name="Normal" xfId="0" builtinId="0"/>
    <cellStyle name="Normal 2" xfId="5" xr:uid="{00000000-0005-0000-0000-000003000000}"/>
    <cellStyle name="Notas" xfId="2" builtinId="10"/>
    <cellStyle name="Notas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ENERO\116108S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FEBRERO\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  <cell r="H3"/>
        </row>
        <row r="6">
          <cell r="B6"/>
          <cell r="C6"/>
          <cell r="D6"/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385"/>
  <sheetViews>
    <sheetView zoomScale="90" zoomScaleNormal="90" workbookViewId="0">
      <selection activeCell="G12" sqref="G12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2.85546875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0.85546875" style="139" customWidth="1"/>
    <col min="79" max="104" width="10.85546875" style="48" hidden="1" customWidth="1"/>
    <col min="105" max="105" width="10.8554687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",[1]NOMBRE!B2," - ","( ",[1]NOMBRE!C2,[1]NOMBRE!D2,[1]NOMBRE!E2,[1]NOMBRE!F2,[1]NOMBRE!G2," )")</f>
        <v>COMUNA:  - ( 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",[1]NOMBRE!B3," - ","( ",[1]NOMBRE!C3,[1]NOMBRE!D3,[1]NOMBRE!E3,[1]NOMBRE!F3,[1]NOMBRE!G3,[1]NOMBRE!H3," )")</f>
        <v>ESTABLECIMIENTO/ESTRATEGIA:  - (  )</v>
      </c>
      <c r="BU3" s="47"/>
      <c r="BV3" s="47"/>
      <c r="BW3" s="47"/>
    </row>
    <row r="4" spans="1:90" ht="16.149999999999999" customHeight="1" x14ac:dyDescent="0.2">
      <c r="A4" s="45" t="str">
        <f>CONCATENATE("MES: ",[1]NOMBRE!B6," - ","( ",[1]NOMBRE!C6,[1]NOMBRE!D6," )")</f>
        <v>MES:  - (  )</v>
      </c>
      <c r="BU4" s="47"/>
      <c r="BV4" s="47"/>
      <c r="BW4" s="47"/>
    </row>
    <row r="5" spans="1:90" ht="16.149999999999999" customHeight="1" x14ac:dyDescent="0.2">
      <c r="A5" s="45" t="str">
        <f>CONCATENATE("AÑO: ",[1]NOMBRE!B7)</f>
        <v>AÑO: 2018</v>
      </c>
      <c r="BU5" s="47"/>
      <c r="BV5" s="47"/>
      <c r="BW5" s="47"/>
    </row>
    <row r="6" spans="1:90" ht="15" customHeight="1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25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6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82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577" t="s">
        <v>2</v>
      </c>
      <c r="H11" s="579" t="s">
        <v>3</v>
      </c>
      <c r="I11" s="577" t="s">
        <v>2</v>
      </c>
      <c r="J11" s="579" t="s">
        <v>3</v>
      </c>
      <c r="K11" s="577" t="s">
        <v>2</v>
      </c>
      <c r="L11" s="579" t="s">
        <v>3</v>
      </c>
      <c r="M11" s="577" t="s">
        <v>2</v>
      </c>
      <c r="N11" s="579" t="s">
        <v>3</v>
      </c>
      <c r="O11" s="577" t="s">
        <v>2</v>
      </c>
      <c r="P11" s="579" t="s">
        <v>3</v>
      </c>
      <c r="Q11" s="577" t="s">
        <v>2</v>
      </c>
      <c r="R11" s="579" t="s">
        <v>3</v>
      </c>
      <c r="S11" s="577" t="s">
        <v>2</v>
      </c>
      <c r="T11" s="579" t="s">
        <v>3</v>
      </c>
      <c r="U11" s="577" t="s">
        <v>2</v>
      </c>
      <c r="V11" s="579" t="s">
        <v>3</v>
      </c>
      <c r="W11" s="577" t="s">
        <v>2</v>
      </c>
      <c r="X11" s="579" t="s">
        <v>3</v>
      </c>
      <c r="Y11" s="577" t="s">
        <v>2</v>
      </c>
      <c r="Z11" s="579" t="s">
        <v>3</v>
      </c>
      <c r="AA11" s="577" t="s">
        <v>2</v>
      </c>
      <c r="AB11" s="579" t="s">
        <v>3</v>
      </c>
      <c r="AC11" s="577" t="s">
        <v>2</v>
      </c>
      <c r="AD11" s="585" t="s">
        <v>3</v>
      </c>
      <c r="AE11" s="827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6" t="s">
        <v>31</v>
      </c>
      <c r="B12" s="956"/>
      <c r="C12" s="957"/>
      <c r="D12" s="192">
        <f>SUM(E12+F12)</f>
        <v>2785</v>
      </c>
      <c r="E12" s="193">
        <f t="shared" ref="E12:F15" si="0">SUM(G12+I12+K12+M12+O12+Q12+S12+U12+W12+Y12+AA12+AC12)</f>
        <v>1038</v>
      </c>
      <c r="F12" s="194">
        <f>SUM(H12+J12+L12+N12+P12+R12+T12+V12+X12+Z12+AB12+AD12)</f>
        <v>1747</v>
      </c>
      <c r="G12" s="18">
        <f>SUM(ENERO:DICIEMBRE!G12)</f>
        <v>4</v>
      </c>
      <c r="H12" s="18">
        <f>SUM(ENERO:DICIEMBRE!H12)</f>
        <v>2</v>
      </c>
      <c r="I12" s="18">
        <f>SUM(ENERO:DICIEMBRE!I12)</f>
        <v>6</v>
      </c>
      <c r="J12" s="18">
        <f>SUM(ENERO:DICIEMBRE!J12)</f>
        <v>1</v>
      </c>
      <c r="K12" s="18">
        <f>SUM(ENERO:DICIEMBRE!K12)</f>
        <v>11</v>
      </c>
      <c r="L12" s="18">
        <f>SUM(ENERO:DICIEMBRE!L12)</f>
        <v>4</v>
      </c>
      <c r="M12" s="18">
        <f>SUM(ENERO:DICIEMBRE!M12)</f>
        <v>15</v>
      </c>
      <c r="N12" s="18">
        <f>SUM(ENERO:DICIEMBRE!N12)</f>
        <v>14</v>
      </c>
      <c r="O12" s="18">
        <f>SUM(ENERO:DICIEMBRE!O12)</f>
        <v>27</v>
      </c>
      <c r="P12" s="18">
        <f>SUM(ENERO:DICIEMBRE!P12)</f>
        <v>21</v>
      </c>
      <c r="Q12" s="18">
        <f>SUM(ENERO:DICIEMBRE!Q12)</f>
        <v>30</v>
      </c>
      <c r="R12" s="18">
        <f>SUM(ENERO:DICIEMBRE!R12)</f>
        <v>16</v>
      </c>
      <c r="S12" s="18">
        <f>SUM(ENERO:DICIEMBRE!S12)</f>
        <v>29</v>
      </c>
      <c r="T12" s="18">
        <f>SUM(ENERO:DICIEMBRE!T12)</f>
        <v>41</v>
      </c>
      <c r="U12" s="18">
        <f>SUM(ENERO:DICIEMBRE!U12)</f>
        <v>48</v>
      </c>
      <c r="V12" s="18">
        <f>SUM(ENERO:DICIEMBRE!V12)</f>
        <v>41</v>
      </c>
      <c r="W12" s="18">
        <f>SUM(ENERO:DICIEMBRE!W12)</f>
        <v>210</v>
      </c>
      <c r="X12" s="18">
        <f>SUM(ENERO:DICIEMBRE!X12)</f>
        <v>195</v>
      </c>
      <c r="Y12" s="18">
        <f>SUM(ENERO:DICIEMBRE!Y12)</f>
        <v>210</v>
      </c>
      <c r="Z12" s="18">
        <f>SUM(ENERO:DICIEMBRE!Z12)</f>
        <v>251</v>
      </c>
      <c r="AA12" s="18">
        <f>SUM(ENERO:DICIEMBRE!AA12)</f>
        <v>349</v>
      </c>
      <c r="AB12" s="18">
        <f>SUM(ENERO:DICIEMBRE!AB12)</f>
        <v>995</v>
      </c>
      <c r="AC12" s="18">
        <f>SUM(ENERO:DICIEMBRE!AC12)</f>
        <v>99</v>
      </c>
      <c r="AD12" s="18">
        <f>SUM(ENERO:DICIEMBRE!AD12)</f>
        <v>166</v>
      </c>
      <c r="AE12" s="18">
        <f>SUM(ENERO:DICIEMBRE!AE12)</f>
        <v>82</v>
      </c>
      <c r="AF12" s="18">
        <f>SUM(ENERO:DICIEMBRE!AF12)</f>
        <v>0</v>
      </c>
      <c r="AG12" s="18">
        <f>SUM(ENERO:DICIEMBRE!AG12)</f>
        <v>0</v>
      </c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9"/>
      <c r="D13" s="192">
        <f>SUM(E13+F13)</f>
        <v>8364</v>
      </c>
      <c r="E13" s="193">
        <f t="shared" si="0"/>
        <v>3116</v>
      </c>
      <c r="F13" s="194">
        <f t="shared" si="0"/>
        <v>5248</v>
      </c>
      <c r="G13" s="18">
        <f>SUM(ENERO:DICIEMBRE!G13)</f>
        <v>7</v>
      </c>
      <c r="H13" s="18">
        <f>SUM(ENERO:DICIEMBRE!H13)</f>
        <v>1</v>
      </c>
      <c r="I13" s="18">
        <f>SUM(ENERO:DICIEMBRE!I13)</f>
        <v>9</v>
      </c>
      <c r="J13" s="18">
        <f>SUM(ENERO:DICIEMBRE!J13)</f>
        <v>3</v>
      </c>
      <c r="K13" s="18">
        <f>SUM(ENERO:DICIEMBRE!K13)</f>
        <v>8</v>
      </c>
      <c r="L13" s="18">
        <f>SUM(ENERO:DICIEMBRE!L13)</f>
        <v>9</v>
      </c>
      <c r="M13" s="18">
        <f>SUM(ENERO:DICIEMBRE!M13)</f>
        <v>54</v>
      </c>
      <c r="N13" s="18">
        <f>SUM(ENERO:DICIEMBRE!N13)</f>
        <v>43</v>
      </c>
      <c r="O13" s="18">
        <f>SUM(ENERO:DICIEMBRE!O13)</f>
        <v>105</v>
      </c>
      <c r="P13" s="18">
        <f>SUM(ENERO:DICIEMBRE!P13)</f>
        <v>108</v>
      </c>
      <c r="Q13" s="18">
        <f>SUM(ENERO:DICIEMBRE!Q13)</f>
        <v>81</v>
      </c>
      <c r="R13" s="18">
        <f>SUM(ENERO:DICIEMBRE!R13)</f>
        <v>89</v>
      </c>
      <c r="S13" s="18">
        <f>SUM(ENERO:DICIEMBRE!S13)</f>
        <v>95</v>
      </c>
      <c r="T13" s="18">
        <f>SUM(ENERO:DICIEMBRE!T13)</f>
        <v>140</v>
      </c>
      <c r="U13" s="18">
        <f>SUM(ENERO:DICIEMBRE!U13)</f>
        <v>138</v>
      </c>
      <c r="V13" s="18">
        <f>SUM(ENERO:DICIEMBRE!V13)</f>
        <v>145</v>
      </c>
      <c r="W13" s="18">
        <f>SUM(ENERO:DICIEMBRE!W13)</f>
        <v>677</v>
      </c>
      <c r="X13" s="18">
        <f>SUM(ENERO:DICIEMBRE!X13)</f>
        <v>667</v>
      </c>
      <c r="Y13" s="18">
        <f>SUM(ENERO:DICIEMBRE!Y13)</f>
        <v>694</v>
      </c>
      <c r="Z13" s="18">
        <f>SUM(ENERO:DICIEMBRE!Z13)</f>
        <v>908</v>
      </c>
      <c r="AA13" s="18">
        <f>SUM(ENERO:DICIEMBRE!AA13)</f>
        <v>950</v>
      </c>
      <c r="AB13" s="18">
        <f>SUM(ENERO:DICIEMBRE!AB13)</f>
        <v>2617</v>
      </c>
      <c r="AC13" s="18">
        <f>SUM(ENERO:DICIEMBRE!AC13)</f>
        <v>298</v>
      </c>
      <c r="AD13" s="18">
        <f>SUM(ENERO:DICIEMBRE!AD13)</f>
        <v>518</v>
      </c>
      <c r="AE13" s="18">
        <f>SUM(ENERO:DICIEMBRE!AE13)</f>
        <v>160</v>
      </c>
      <c r="AF13" s="18">
        <f>SUM(ENERO:DICIEMBRE!AF13)</f>
        <v>1</v>
      </c>
      <c r="AG13" s="18">
        <f>SUM(ENERO:DICIEMBRE!AG13)</f>
        <v>0</v>
      </c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9"/>
      <c r="D14" s="192">
        <f>SUM(E14+F14)</f>
        <v>238</v>
      </c>
      <c r="E14" s="193">
        <f t="shared" si="0"/>
        <v>137</v>
      </c>
      <c r="F14" s="194">
        <f t="shared" si="0"/>
        <v>101</v>
      </c>
      <c r="G14" s="18">
        <f>SUM(ENERO:DICIEMBRE!G14)</f>
        <v>0</v>
      </c>
      <c r="H14" s="18">
        <f>SUM(ENERO:DICIEMBRE!H14)</f>
        <v>0</v>
      </c>
      <c r="I14" s="18">
        <f>SUM(ENERO:DICIEMBRE!I14)</f>
        <v>2</v>
      </c>
      <c r="J14" s="18">
        <f>SUM(ENERO:DICIEMBRE!J14)</f>
        <v>0</v>
      </c>
      <c r="K14" s="18">
        <f>SUM(ENERO:DICIEMBRE!K14)</f>
        <v>1</v>
      </c>
      <c r="L14" s="18">
        <f>SUM(ENERO:DICIEMBRE!L14)</f>
        <v>2</v>
      </c>
      <c r="M14" s="18">
        <f>SUM(ENERO:DICIEMBRE!M14)</f>
        <v>8</v>
      </c>
      <c r="N14" s="18">
        <f>SUM(ENERO:DICIEMBRE!N14)</f>
        <v>5</v>
      </c>
      <c r="O14" s="18">
        <f>SUM(ENERO:DICIEMBRE!O14)</f>
        <v>6</v>
      </c>
      <c r="P14" s="18">
        <f>SUM(ENERO:DICIEMBRE!P14)</f>
        <v>10</v>
      </c>
      <c r="Q14" s="18">
        <f>SUM(ENERO:DICIEMBRE!Q14)</f>
        <v>9</v>
      </c>
      <c r="R14" s="18">
        <f>SUM(ENERO:DICIEMBRE!R14)</f>
        <v>3</v>
      </c>
      <c r="S14" s="18">
        <f>SUM(ENERO:DICIEMBRE!S14)</f>
        <v>12</v>
      </c>
      <c r="T14" s="18">
        <f>SUM(ENERO:DICIEMBRE!T14)</f>
        <v>11</v>
      </c>
      <c r="U14" s="18">
        <f>SUM(ENERO:DICIEMBRE!U14)</f>
        <v>7</v>
      </c>
      <c r="V14" s="18">
        <f>SUM(ENERO:DICIEMBRE!V14)</f>
        <v>4</v>
      </c>
      <c r="W14" s="18">
        <f>SUM(ENERO:DICIEMBRE!W14)</f>
        <v>60</v>
      </c>
      <c r="X14" s="18">
        <f>SUM(ENERO:DICIEMBRE!X14)</f>
        <v>27</v>
      </c>
      <c r="Y14" s="18">
        <f>SUM(ENERO:DICIEMBRE!Y14)</f>
        <v>10</v>
      </c>
      <c r="Z14" s="18">
        <f>SUM(ENERO:DICIEMBRE!Z14)</f>
        <v>5</v>
      </c>
      <c r="AA14" s="18">
        <f>SUM(ENERO:DICIEMBRE!AA14)</f>
        <v>20</v>
      </c>
      <c r="AB14" s="18">
        <f>SUM(ENERO:DICIEMBRE!AB14)</f>
        <v>31</v>
      </c>
      <c r="AC14" s="18">
        <f>SUM(ENERO:DICIEMBRE!AC14)</f>
        <v>2</v>
      </c>
      <c r="AD14" s="18">
        <f>SUM(ENERO:DICIEMBRE!AD14)</f>
        <v>3</v>
      </c>
      <c r="AE14" s="18">
        <f>SUM(ENERO:DICIEMBRE!AE14)</f>
        <v>1</v>
      </c>
      <c r="AF14" s="18">
        <f>SUM(ENERO:DICIEMBRE!AF14)</f>
        <v>0</v>
      </c>
      <c r="AG14" s="18">
        <f>SUM(ENERO:DICIEMBRE!AG14)</f>
        <v>0</v>
      </c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8"/>
      <c r="D15" s="196">
        <f>SUM(E15+F15)</f>
        <v>2065</v>
      </c>
      <c r="E15" s="197">
        <f t="shared" si="0"/>
        <v>684</v>
      </c>
      <c r="F15" s="198">
        <f t="shared" si="0"/>
        <v>1381</v>
      </c>
      <c r="G15" s="18">
        <f>SUM(ENERO:DICIEMBRE!G15)</f>
        <v>0</v>
      </c>
      <c r="H15" s="18">
        <f>SUM(ENERO:DICIEMBRE!H15)</f>
        <v>1</v>
      </c>
      <c r="I15" s="18">
        <f>SUM(ENERO:DICIEMBRE!I15)</f>
        <v>1</v>
      </c>
      <c r="J15" s="18">
        <f>SUM(ENERO:DICIEMBRE!J15)</f>
        <v>0</v>
      </c>
      <c r="K15" s="18">
        <f>SUM(ENERO:DICIEMBRE!K15)</f>
        <v>4</v>
      </c>
      <c r="L15" s="18">
        <f>SUM(ENERO:DICIEMBRE!L15)</f>
        <v>2</v>
      </c>
      <c r="M15" s="18">
        <f>SUM(ENERO:DICIEMBRE!M15)</f>
        <v>8</v>
      </c>
      <c r="N15" s="18">
        <f>SUM(ENERO:DICIEMBRE!N15)</f>
        <v>5</v>
      </c>
      <c r="O15" s="18">
        <f>SUM(ENERO:DICIEMBRE!O15)</f>
        <v>20</v>
      </c>
      <c r="P15" s="18">
        <f>SUM(ENERO:DICIEMBRE!P15)</f>
        <v>24</v>
      </c>
      <c r="Q15" s="18">
        <f>SUM(ENERO:DICIEMBRE!Q15)</f>
        <v>35</v>
      </c>
      <c r="R15" s="18">
        <f>SUM(ENERO:DICIEMBRE!R15)</f>
        <v>26</v>
      </c>
      <c r="S15" s="18">
        <f>SUM(ENERO:DICIEMBRE!S15)</f>
        <v>31</v>
      </c>
      <c r="T15" s="18">
        <f>SUM(ENERO:DICIEMBRE!T15)</f>
        <v>34</v>
      </c>
      <c r="U15" s="18">
        <f>SUM(ENERO:DICIEMBRE!U15)</f>
        <v>14</v>
      </c>
      <c r="V15" s="18">
        <f>SUM(ENERO:DICIEMBRE!V15)</f>
        <v>13</v>
      </c>
      <c r="W15" s="18">
        <f>SUM(ENERO:DICIEMBRE!W15)</f>
        <v>117</v>
      </c>
      <c r="X15" s="18">
        <f>SUM(ENERO:DICIEMBRE!X15)</f>
        <v>105</v>
      </c>
      <c r="Y15" s="18">
        <f>SUM(ENERO:DICIEMBRE!Y15)</f>
        <v>134</v>
      </c>
      <c r="Z15" s="18">
        <f>SUM(ENERO:DICIEMBRE!Z15)</f>
        <v>157</v>
      </c>
      <c r="AA15" s="18">
        <f>SUM(ENERO:DICIEMBRE!AA15)</f>
        <v>250</v>
      </c>
      <c r="AB15" s="18">
        <f>SUM(ENERO:DICIEMBRE!AB15)</f>
        <v>895</v>
      </c>
      <c r="AC15" s="18">
        <f>SUM(ENERO:DICIEMBRE!AC15)</f>
        <v>70</v>
      </c>
      <c r="AD15" s="18">
        <f>SUM(ENERO:DICIEMBRE!AD15)</f>
        <v>119</v>
      </c>
      <c r="AE15" s="18">
        <f>SUM(ENERO:DICIEMBRE!AE15)</f>
        <v>49</v>
      </c>
      <c r="AF15" s="18">
        <f>SUM(ENERO:DICIEMBRE!AF15)</f>
        <v>0</v>
      </c>
      <c r="AG15" s="18">
        <f>SUM(ENERO:DICIEMBRE!AG15)</f>
        <v>0</v>
      </c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861" t="s">
        <v>19</v>
      </c>
      <c r="H17" s="862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6" t="s">
        <v>23</v>
      </c>
      <c r="P17" s="838"/>
      <c r="Q17" s="836" t="s">
        <v>24</v>
      </c>
      <c r="R17" s="838"/>
      <c r="S17" s="836" t="s">
        <v>25</v>
      </c>
      <c r="T17" s="838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25" t="s">
        <v>16</v>
      </c>
      <c r="AF17" s="941" t="s">
        <v>37</v>
      </c>
      <c r="AG17" s="941" t="s">
        <v>17</v>
      </c>
      <c r="AH17" s="941" t="s">
        <v>10</v>
      </c>
      <c r="AI17" s="941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579" t="s">
        <v>3</v>
      </c>
      <c r="I18" s="157" t="s">
        <v>2</v>
      </c>
      <c r="J18" s="584" t="s">
        <v>3</v>
      </c>
      <c r="K18" s="157" t="s">
        <v>2</v>
      </c>
      <c r="L18" s="575" t="s">
        <v>3</v>
      </c>
      <c r="M18" s="157" t="s">
        <v>2</v>
      </c>
      <c r="N18" s="576" t="s">
        <v>3</v>
      </c>
      <c r="O18" s="157" t="s">
        <v>2</v>
      </c>
      <c r="P18" s="584" t="s">
        <v>3</v>
      </c>
      <c r="Q18" s="157" t="s">
        <v>2</v>
      </c>
      <c r="R18" s="576" t="s">
        <v>3</v>
      </c>
      <c r="S18" s="157" t="s">
        <v>2</v>
      </c>
      <c r="T18" s="584" t="s">
        <v>3</v>
      </c>
      <c r="U18" s="583" t="s">
        <v>2</v>
      </c>
      <c r="V18" s="576" t="s">
        <v>3</v>
      </c>
      <c r="W18" s="583" t="s">
        <v>2</v>
      </c>
      <c r="X18" s="576" t="s">
        <v>3</v>
      </c>
      <c r="Y18" s="583" t="s">
        <v>2</v>
      </c>
      <c r="Z18" s="576" t="s">
        <v>3</v>
      </c>
      <c r="AA18" s="583" t="s">
        <v>2</v>
      </c>
      <c r="AB18" s="576" t="s">
        <v>3</v>
      </c>
      <c r="AC18" s="583" t="s">
        <v>2</v>
      </c>
      <c r="AD18" s="203" t="s">
        <v>3</v>
      </c>
      <c r="AE18" s="940"/>
      <c r="AF18" s="942"/>
      <c r="AG18" s="942"/>
      <c r="AH18" s="942"/>
      <c r="AI18" s="942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808" t="s">
        <v>38</v>
      </c>
      <c r="B19" s="809"/>
      <c r="C19" s="810"/>
      <c r="D19" s="82">
        <f t="shared" ref="D19:D37" si="1">SUM(E19+F19)</f>
        <v>26</v>
      </c>
      <c r="E19" s="83">
        <f>SUM(G19+I19+K19+M19+O19+Q19+S19+U19+W19+Y19+AA19+AC19)</f>
        <v>9</v>
      </c>
      <c r="F19" s="84">
        <f>SUM(H19+J19+L19+N19+P19+R19+T19+V19+X19+Z19+AB19+AD19)</f>
        <v>17</v>
      </c>
      <c r="G19" s="18">
        <f>SUM(ENERO:DICIEMBRE!G19)</f>
        <v>0</v>
      </c>
      <c r="H19" s="18">
        <f>SUM(ENERO:DICIEMBRE!H19)</f>
        <v>0</v>
      </c>
      <c r="I19" s="18">
        <f>SUM(ENERO:DICIEMBRE!I19)</f>
        <v>0</v>
      </c>
      <c r="J19" s="18">
        <f>SUM(ENERO:DICIEMBRE!J19)</f>
        <v>0</v>
      </c>
      <c r="K19" s="18">
        <f>SUM(ENERO:DICIEMBRE!K19)</f>
        <v>0</v>
      </c>
      <c r="L19" s="18">
        <f>SUM(ENERO:DICIEMBRE!L19)</f>
        <v>0</v>
      </c>
      <c r="M19" s="18">
        <f>SUM(ENERO:DICIEMBRE!M19)</f>
        <v>0</v>
      </c>
      <c r="N19" s="18">
        <f>SUM(ENERO:DICIEMBRE!N19)</f>
        <v>0</v>
      </c>
      <c r="O19" s="18">
        <f>SUM(ENERO:DICIEMBRE!O19)</f>
        <v>0</v>
      </c>
      <c r="P19" s="18">
        <f>SUM(ENERO:DICIEMBRE!P19)</f>
        <v>0</v>
      </c>
      <c r="Q19" s="18">
        <f>SUM(ENERO:DICIEMBRE!Q19)</f>
        <v>0</v>
      </c>
      <c r="R19" s="18">
        <f>SUM(ENERO:DICIEMBRE!R19)</f>
        <v>0</v>
      </c>
      <c r="S19" s="18">
        <f>SUM(ENERO:DICIEMBRE!S19)</f>
        <v>0</v>
      </c>
      <c r="T19" s="18">
        <f>SUM(ENERO:DICIEMBRE!T19)</f>
        <v>0</v>
      </c>
      <c r="U19" s="18">
        <f>SUM(ENERO:DICIEMBRE!U19)</f>
        <v>0</v>
      </c>
      <c r="V19" s="18">
        <f>SUM(ENERO:DICIEMBRE!V19)</f>
        <v>0</v>
      </c>
      <c r="W19" s="18">
        <f>SUM(ENERO:DICIEMBRE!W19)</f>
        <v>1</v>
      </c>
      <c r="X19" s="18">
        <f>SUM(ENERO:DICIEMBRE!X19)</f>
        <v>0</v>
      </c>
      <c r="Y19" s="18">
        <f>SUM(ENERO:DICIEMBRE!Y19)</f>
        <v>0</v>
      </c>
      <c r="Z19" s="18">
        <f>SUM(ENERO:DICIEMBRE!Z19)</f>
        <v>0</v>
      </c>
      <c r="AA19" s="18">
        <f>SUM(ENERO:DICIEMBRE!AA19)</f>
        <v>6</v>
      </c>
      <c r="AB19" s="18">
        <f>SUM(ENERO:DICIEMBRE!AB19)</f>
        <v>14</v>
      </c>
      <c r="AC19" s="18">
        <f>SUM(ENERO:DICIEMBRE!AC19)</f>
        <v>2</v>
      </c>
      <c r="AD19" s="18">
        <f>SUM(ENERO:DICIEMBRE!AD19)</f>
        <v>3</v>
      </c>
      <c r="AE19" s="18">
        <f>SUM(ENERO:DICIEMBRE!AE19)</f>
        <v>0</v>
      </c>
      <c r="AF19" s="18">
        <f>SUM(ENERO:DICIEMBRE!AF19)</f>
        <v>26</v>
      </c>
      <c r="AG19" s="18">
        <f>SUM(ENERO:DICIEMBRE!AG19)</f>
        <v>0</v>
      </c>
      <c r="AH19" s="18">
        <f>SUM(ENERO:DICIEMBRE!AH19)</f>
        <v>0</v>
      </c>
      <c r="AI19" s="18">
        <f>SUM(ENERO:DICIEMBRE!AI19)</f>
        <v>0</v>
      </c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811" t="s">
        <v>39</v>
      </c>
      <c r="B20" s="812"/>
      <c r="C20" s="813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>
        <f>SUM(ENERO:DICIEMBRE!U20)</f>
        <v>0</v>
      </c>
      <c r="V20" s="18">
        <f>SUM(ENERO:DICIEMBRE!V20)</f>
        <v>0</v>
      </c>
      <c r="W20" s="18">
        <f>SUM(ENERO:DICIEMBRE!W20)</f>
        <v>0</v>
      </c>
      <c r="X20" s="18">
        <f>SUM(ENERO:DICIEMBRE!X20)</f>
        <v>0</v>
      </c>
      <c r="Y20" s="18">
        <f>SUM(ENERO:DICIEMBRE!Y20)</f>
        <v>0</v>
      </c>
      <c r="Z20" s="18">
        <f>SUM(ENERO:DICIEMBRE!Z20)</f>
        <v>0</v>
      </c>
      <c r="AA20" s="18">
        <f>SUM(ENERO:DICIEMBRE!AA20)</f>
        <v>0</v>
      </c>
      <c r="AB20" s="18">
        <f>SUM(ENERO:DICIEMBRE!AB20)</f>
        <v>0</v>
      </c>
      <c r="AC20" s="18">
        <f>SUM(ENERO:DICIEMBRE!AC20)</f>
        <v>0</v>
      </c>
      <c r="AD20" s="18">
        <f>SUM(ENERO:DICIEMBRE!AD20)</f>
        <v>0</v>
      </c>
      <c r="AE20" s="18">
        <f>SUM(ENERO:DICIEMBRE!AE20)</f>
        <v>0</v>
      </c>
      <c r="AF20" s="18">
        <f>SUM(ENERO:DICIEMBRE!AF20)</f>
        <v>0</v>
      </c>
      <c r="AG20" s="18">
        <f>SUM(ENERO:DICIEMBRE!AG20)</f>
        <v>0</v>
      </c>
      <c r="AH20" s="18">
        <f>SUM(ENERO:DICIEMBRE!AH20)</f>
        <v>0</v>
      </c>
      <c r="AI20" s="18">
        <f>SUM(ENERO:DICIEMBRE!AI20)</f>
        <v>0</v>
      </c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871" t="s">
        <v>40</v>
      </c>
      <c r="B21" s="928"/>
      <c r="C21" s="872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8">
        <f>SUM(ENERO:DICIEMBRE!G22)</f>
        <v>0</v>
      </c>
      <c r="H22" s="18">
        <f>SUM(ENERO:DICIEMBRE!H22)</f>
        <v>0</v>
      </c>
      <c r="I22" s="18">
        <f>SUM(ENERO:DICIEMBRE!I22)</f>
        <v>0</v>
      </c>
      <c r="J22" s="18">
        <f>SUM(ENERO:DICIEMBRE!J22)</f>
        <v>0</v>
      </c>
      <c r="K22" s="18">
        <f>SUM(ENERO:DICIEMBRE!K22)</f>
        <v>0</v>
      </c>
      <c r="L22" s="18">
        <f>SUM(ENERO:DICIEMBRE!L22)</f>
        <v>0</v>
      </c>
      <c r="M22" s="18">
        <f>SUM(ENERO:DICIEMBRE!M22)</f>
        <v>0</v>
      </c>
      <c r="N22" s="18">
        <f>SUM(ENERO:DICIEMBRE!N22)</f>
        <v>0</v>
      </c>
      <c r="O22" s="18">
        <f>SUM(ENERO:DICIEMBRE!O22)</f>
        <v>0</v>
      </c>
      <c r="P22" s="18">
        <f>SUM(ENERO:DICIEMBRE!P22)</f>
        <v>0</v>
      </c>
      <c r="Q22" s="18">
        <f>SUM(ENERO:DICIEMBRE!Q22)</f>
        <v>0</v>
      </c>
      <c r="R22" s="18">
        <f>SUM(ENERO:DICIEMBRE!R22)</f>
        <v>0</v>
      </c>
      <c r="S22" s="18">
        <f>SUM(ENERO:DICIEMBRE!S22)</f>
        <v>0</v>
      </c>
      <c r="T22" s="18">
        <f>SUM(ENERO:DICIEMBRE!T22)</f>
        <v>0</v>
      </c>
      <c r="U22" s="18">
        <f>SUM(ENERO:DICIEMBRE!U22)</f>
        <v>0</v>
      </c>
      <c r="V22" s="18">
        <f>SUM(ENERO:DICIEMBRE!V22)</f>
        <v>0</v>
      </c>
      <c r="W22" s="18">
        <f>SUM(ENERO:DICIEMBRE!W22)</f>
        <v>0</v>
      </c>
      <c r="X22" s="18">
        <f>SUM(ENERO:DICIEMBRE!X22)</f>
        <v>0</v>
      </c>
      <c r="Y22" s="18">
        <f>SUM(ENERO:DICIEMBRE!Y22)</f>
        <v>0</v>
      </c>
      <c r="Z22" s="18">
        <f>SUM(ENERO:DICIEMBRE!Z22)</f>
        <v>0</v>
      </c>
      <c r="AA22" s="18">
        <f>SUM(ENERO:DICIEMBRE!AA22)</f>
        <v>0</v>
      </c>
      <c r="AB22" s="18">
        <f>SUM(ENERO:DICIEMBRE!AB22)</f>
        <v>0</v>
      </c>
      <c r="AC22" s="18">
        <f>SUM(ENERO:DICIEMBRE!AC22)</f>
        <v>0</v>
      </c>
      <c r="AD22" s="18">
        <f>SUM(ENERO:DICIEMBRE!AD22)</f>
        <v>0</v>
      </c>
      <c r="AE22" s="18">
        <f>SUM(ENERO:DICIEMBRE!AE22)</f>
        <v>0</v>
      </c>
      <c r="AF22" s="18">
        <f>SUM(ENERO:DICIEMBRE!AF22)</f>
        <v>0</v>
      </c>
      <c r="AG22" s="18">
        <f>SUM(ENERO:DICIEMBRE!AG22)</f>
        <v>0</v>
      </c>
      <c r="AH22" s="18">
        <f>SUM(ENERO:DICIEMBRE!AH22)</f>
        <v>0</v>
      </c>
      <c r="AI22" s="18">
        <f>SUM(ENERO:DICIEMBRE!AI22)</f>
        <v>0</v>
      </c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212</v>
      </c>
      <c r="E23" s="86">
        <f t="shared" si="2"/>
        <v>97</v>
      </c>
      <c r="F23" s="87">
        <f t="shared" si="2"/>
        <v>115</v>
      </c>
      <c r="G23" s="18">
        <f>SUM(ENERO:DICIEMBRE!G23)</f>
        <v>0</v>
      </c>
      <c r="H23" s="18">
        <f>SUM(ENERO:DICIEMBRE!H23)</f>
        <v>0</v>
      </c>
      <c r="I23" s="18">
        <f>SUM(ENERO:DICIEMBRE!I23)</f>
        <v>0</v>
      </c>
      <c r="J23" s="18">
        <f>SUM(ENERO:DICIEMBRE!J23)</f>
        <v>0</v>
      </c>
      <c r="K23" s="18">
        <f>SUM(ENERO:DICIEMBRE!K23)</f>
        <v>0</v>
      </c>
      <c r="L23" s="18">
        <f>SUM(ENERO:DICIEMBRE!L23)</f>
        <v>0</v>
      </c>
      <c r="M23" s="18">
        <f>SUM(ENERO:DICIEMBRE!M23)</f>
        <v>5</v>
      </c>
      <c r="N23" s="18">
        <f>SUM(ENERO:DICIEMBRE!N23)</f>
        <v>0</v>
      </c>
      <c r="O23" s="18">
        <f>SUM(ENERO:DICIEMBRE!O23)</f>
        <v>9</v>
      </c>
      <c r="P23" s="18">
        <f>SUM(ENERO:DICIEMBRE!P23)</f>
        <v>10</v>
      </c>
      <c r="Q23" s="18">
        <f>SUM(ENERO:DICIEMBRE!Q23)</f>
        <v>5</v>
      </c>
      <c r="R23" s="18">
        <f>SUM(ENERO:DICIEMBRE!R23)</f>
        <v>8</v>
      </c>
      <c r="S23" s="18">
        <f>SUM(ENERO:DICIEMBRE!S23)</f>
        <v>7</v>
      </c>
      <c r="T23" s="18">
        <f>SUM(ENERO:DICIEMBRE!T23)</f>
        <v>14</v>
      </c>
      <c r="U23" s="18">
        <f>SUM(ENERO:DICIEMBRE!U23)</f>
        <v>3</v>
      </c>
      <c r="V23" s="18">
        <f>SUM(ENERO:DICIEMBRE!V23)</f>
        <v>4</v>
      </c>
      <c r="W23" s="18">
        <f>SUM(ENERO:DICIEMBRE!W23)</f>
        <v>56</v>
      </c>
      <c r="X23" s="18">
        <f>SUM(ENERO:DICIEMBRE!X23)</f>
        <v>57</v>
      </c>
      <c r="Y23" s="18">
        <f>SUM(ENERO:DICIEMBRE!Y23)</f>
        <v>12</v>
      </c>
      <c r="Z23" s="18">
        <f>SUM(ENERO:DICIEMBRE!Z23)</f>
        <v>20</v>
      </c>
      <c r="AA23" s="18">
        <f>SUM(ENERO:DICIEMBRE!AA23)</f>
        <v>0</v>
      </c>
      <c r="AB23" s="18">
        <f>SUM(ENERO:DICIEMBRE!AB23)</f>
        <v>1</v>
      </c>
      <c r="AC23" s="18">
        <f>SUM(ENERO:DICIEMBRE!AC23)</f>
        <v>0</v>
      </c>
      <c r="AD23" s="18">
        <f>SUM(ENERO:DICIEMBRE!AD23)</f>
        <v>1</v>
      </c>
      <c r="AE23" s="18">
        <f>SUM(ENERO:DICIEMBRE!AE23)</f>
        <v>0</v>
      </c>
      <c r="AF23" s="18">
        <f>SUM(ENERO:DICIEMBRE!AF23)</f>
        <v>200</v>
      </c>
      <c r="AG23" s="18">
        <f>SUM(ENERO:DICIEMBRE!AG23)</f>
        <v>0</v>
      </c>
      <c r="AH23" s="18">
        <f>SUM(ENERO:DICIEMBRE!AH23)</f>
        <v>0</v>
      </c>
      <c r="AI23" s="18">
        <f>SUM(ENERO:DICIEMBRE!AI23)</f>
        <v>0</v>
      </c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18">
        <f>SUM(ENERO:DICIEMBRE!G24)</f>
        <v>0</v>
      </c>
      <c r="H24" s="18">
        <f>SUM(ENERO:DICIEMBRE!H24)</f>
        <v>0</v>
      </c>
      <c r="I24" s="18">
        <f>SUM(ENERO:DICIEMBRE!I24)</f>
        <v>0</v>
      </c>
      <c r="J24" s="18">
        <f>SUM(ENERO:DICIEMBRE!J24)</f>
        <v>0</v>
      </c>
      <c r="K24" s="18">
        <f>SUM(ENERO:DICIEMBRE!K24)</f>
        <v>0</v>
      </c>
      <c r="L24" s="18">
        <f>SUM(ENERO:DICIEMBRE!L24)</f>
        <v>0</v>
      </c>
      <c r="M24" s="18">
        <f>SUM(ENERO:DICIEMBRE!M24)</f>
        <v>0</v>
      </c>
      <c r="N24" s="18">
        <f>SUM(ENERO:DICIEMBRE!N24)</f>
        <v>0</v>
      </c>
      <c r="O24" s="18">
        <f>SUM(ENERO:DICIEMBRE!O24)</f>
        <v>0</v>
      </c>
      <c r="P24" s="18">
        <f>SUM(ENERO:DICIEMBRE!P24)</f>
        <v>0</v>
      </c>
      <c r="Q24" s="18">
        <f>SUM(ENERO:DICIEMBRE!Q24)</f>
        <v>0</v>
      </c>
      <c r="R24" s="18">
        <f>SUM(ENERO:DICIEMBRE!R24)</f>
        <v>0</v>
      </c>
      <c r="S24" s="18">
        <f>SUM(ENERO:DICIEMBRE!S24)</f>
        <v>0</v>
      </c>
      <c r="T24" s="18">
        <f>SUM(ENERO:DICIEMBRE!T24)</f>
        <v>0</v>
      </c>
      <c r="U24" s="18">
        <f>SUM(ENERO:DICIEMBRE!U24)</f>
        <v>0</v>
      </c>
      <c r="V24" s="18">
        <f>SUM(ENERO:DICIEMBRE!V24)</f>
        <v>0</v>
      </c>
      <c r="W24" s="18">
        <f>SUM(ENERO:DICIEMBRE!W24)</f>
        <v>0</v>
      </c>
      <c r="X24" s="18">
        <f>SUM(ENERO:DICIEMBRE!X24)</f>
        <v>0</v>
      </c>
      <c r="Y24" s="18">
        <f>SUM(ENERO:DICIEMBRE!Y24)</f>
        <v>0</v>
      </c>
      <c r="Z24" s="18">
        <f>SUM(ENERO:DICIEMBRE!Z24)</f>
        <v>0</v>
      </c>
      <c r="AA24" s="18">
        <f>SUM(ENERO:DICIEMBRE!AA24)</f>
        <v>0</v>
      </c>
      <c r="AB24" s="18">
        <f>SUM(ENERO:DICIEMBRE!AB24)</f>
        <v>0</v>
      </c>
      <c r="AC24" s="18">
        <f>SUM(ENERO:DICIEMBRE!AC24)</f>
        <v>0</v>
      </c>
      <c r="AD24" s="18">
        <f>SUM(ENERO:DICIEMBRE!AD24)</f>
        <v>0</v>
      </c>
      <c r="AE24" s="18">
        <f>SUM(ENERO:DICIEMBRE!AE24)</f>
        <v>0</v>
      </c>
      <c r="AF24" s="18">
        <f>SUM(ENERO:DICIEMBRE!AF24)</f>
        <v>0</v>
      </c>
      <c r="AG24" s="18">
        <f>SUM(ENERO:DICIEMBRE!AG24)</f>
        <v>0</v>
      </c>
      <c r="AH24" s="18">
        <f>SUM(ENERO:DICIEMBRE!AH24)</f>
        <v>0</v>
      </c>
      <c r="AI24" s="18">
        <f>SUM(ENERO:DICIEMBRE!AI24)</f>
        <v>0</v>
      </c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117</v>
      </c>
      <c r="E25" s="86">
        <f t="shared" si="2"/>
        <v>27</v>
      </c>
      <c r="F25" s="87">
        <f t="shared" si="2"/>
        <v>90</v>
      </c>
      <c r="G25" s="18">
        <f>SUM(ENERO:DICIEMBRE!G25)</f>
        <v>0</v>
      </c>
      <c r="H25" s="18">
        <f>SUM(ENERO:DICIEMBRE!H25)</f>
        <v>0</v>
      </c>
      <c r="I25" s="18">
        <f>SUM(ENERO:DICIEMBRE!I25)</f>
        <v>0</v>
      </c>
      <c r="J25" s="18">
        <f>SUM(ENERO:DICIEMBRE!J25)</f>
        <v>0</v>
      </c>
      <c r="K25" s="18">
        <f>SUM(ENERO:DICIEMBRE!K25)</f>
        <v>0</v>
      </c>
      <c r="L25" s="18">
        <f>SUM(ENERO:DICIEMBRE!L25)</f>
        <v>0</v>
      </c>
      <c r="M25" s="18">
        <f>SUM(ENERO:DICIEMBRE!M25)</f>
        <v>0</v>
      </c>
      <c r="N25" s="18">
        <f>SUM(ENERO:DICIEMBRE!N25)</f>
        <v>0</v>
      </c>
      <c r="O25" s="18">
        <f>SUM(ENERO:DICIEMBRE!O25)</f>
        <v>0</v>
      </c>
      <c r="P25" s="18">
        <f>SUM(ENERO:DICIEMBRE!P25)</f>
        <v>0</v>
      </c>
      <c r="Q25" s="18">
        <f>SUM(ENERO:DICIEMBRE!Q25)</f>
        <v>0</v>
      </c>
      <c r="R25" s="18">
        <f>SUM(ENERO:DICIEMBRE!R25)</f>
        <v>0</v>
      </c>
      <c r="S25" s="18">
        <f>SUM(ENERO:DICIEMBRE!S25)</f>
        <v>0</v>
      </c>
      <c r="T25" s="18">
        <f>SUM(ENERO:DICIEMBRE!T25)</f>
        <v>0</v>
      </c>
      <c r="U25" s="18">
        <f>SUM(ENERO:DICIEMBRE!U25)</f>
        <v>0</v>
      </c>
      <c r="V25" s="18">
        <f>SUM(ENERO:DICIEMBRE!V25)</f>
        <v>0</v>
      </c>
      <c r="W25" s="18">
        <f>SUM(ENERO:DICIEMBRE!W25)</f>
        <v>0</v>
      </c>
      <c r="X25" s="18">
        <f>SUM(ENERO:DICIEMBRE!X25)</f>
        <v>0</v>
      </c>
      <c r="Y25" s="18">
        <f>SUM(ENERO:DICIEMBRE!Y25)</f>
        <v>0</v>
      </c>
      <c r="Z25" s="18">
        <f>SUM(ENERO:DICIEMBRE!Z25)</f>
        <v>2</v>
      </c>
      <c r="AA25" s="18">
        <f>SUM(ENERO:DICIEMBRE!AA25)</f>
        <v>24</v>
      </c>
      <c r="AB25" s="18">
        <f>SUM(ENERO:DICIEMBRE!AB25)</f>
        <v>87</v>
      </c>
      <c r="AC25" s="18">
        <f>SUM(ENERO:DICIEMBRE!AC25)</f>
        <v>3</v>
      </c>
      <c r="AD25" s="18">
        <f>SUM(ENERO:DICIEMBRE!AD25)</f>
        <v>1</v>
      </c>
      <c r="AE25" s="18">
        <f>SUM(ENERO:DICIEMBRE!AE25)</f>
        <v>0</v>
      </c>
      <c r="AF25" s="18">
        <f>SUM(ENERO:DICIEMBRE!AF25)</f>
        <v>112</v>
      </c>
      <c r="AG25" s="18">
        <f>SUM(ENERO:DICIEMBRE!AG25)</f>
        <v>0</v>
      </c>
      <c r="AH25" s="18">
        <f>SUM(ENERO:DICIEMBRE!AH25)</f>
        <v>0</v>
      </c>
      <c r="AI25" s="18">
        <f>SUM(ENERO:DICIEMBRE!AI25)</f>
        <v>0</v>
      </c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18">
        <f>SUM(ENERO:DICIEMBRE!G26)</f>
        <v>0</v>
      </c>
      <c r="H26" s="18">
        <f>SUM(ENERO:DICIEMBRE!H26)</f>
        <v>0</v>
      </c>
      <c r="I26" s="18">
        <f>SUM(ENERO:DICIEMBRE!I26)</f>
        <v>0</v>
      </c>
      <c r="J26" s="18">
        <f>SUM(ENERO:DICIEMBRE!J26)</f>
        <v>0</v>
      </c>
      <c r="K26" s="18">
        <f>SUM(ENERO:DICIEMBRE!K26)</f>
        <v>0</v>
      </c>
      <c r="L26" s="18">
        <f>SUM(ENERO:DICIEMBRE!L26)</f>
        <v>0</v>
      </c>
      <c r="M26" s="18">
        <f>SUM(ENERO:DICIEMBRE!M26)</f>
        <v>0</v>
      </c>
      <c r="N26" s="18">
        <f>SUM(ENERO:DICIEMBRE!N26)</f>
        <v>0</v>
      </c>
      <c r="O26" s="18">
        <f>SUM(ENERO:DICIEMBRE!O26)</f>
        <v>0</v>
      </c>
      <c r="P26" s="18">
        <f>SUM(ENERO:DICIEMBRE!P26)</f>
        <v>0</v>
      </c>
      <c r="Q26" s="18">
        <f>SUM(ENERO:DICIEMBRE!Q26)</f>
        <v>0</v>
      </c>
      <c r="R26" s="18">
        <f>SUM(ENERO:DICIEMBRE!R26)</f>
        <v>0</v>
      </c>
      <c r="S26" s="18">
        <f>SUM(ENERO:DICIEMBRE!S26)</f>
        <v>0</v>
      </c>
      <c r="T26" s="18">
        <f>SUM(ENERO:DICIEMBRE!T26)</f>
        <v>0</v>
      </c>
      <c r="U26" s="18">
        <f>SUM(ENERO:DICIEMBRE!U26)</f>
        <v>0</v>
      </c>
      <c r="V26" s="18">
        <f>SUM(ENERO:DICIEMBRE!V26)</f>
        <v>0</v>
      </c>
      <c r="W26" s="18">
        <f>SUM(ENERO:DICIEMBRE!W26)</f>
        <v>0</v>
      </c>
      <c r="X26" s="18">
        <f>SUM(ENERO:DICIEMBRE!X26)</f>
        <v>0</v>
      </c>
      <c r="Y26" s="18">
        <f>SUM(ENERO:DICIEMBRE!Y26)</f>
        <v>0</v>
      </c>
      <c r="Z26" s="18">
        <f>SUM(ENERO:DICIEMBRE!Z26)</f>
        <v>0</v>
      </c>
      <c r="AA26" s="18">
        <f>SUM(ENERO:DICIEMBRE!AA26)</f>
        <v>0</v>
      </c>
      <c r="AB26" s="18">
        <f>SUM(ENERO:DICIEMBRE!AB26)</f>
        <v>0</v>
      </c>
      <c r="AC26" s="18">
        <f>SUM(ENERO:DICIEMBRE!AC26)</f>
        <v>0</v>
      </c>
      <c r="AD26" s="18">
        <f>SUM(ENERO:DICIEMBRE!AD26)</f>
        <v>0</v>
      </c>
      <c r="AE26" s="18">
        <f>SUM(ENERO:DICIEMBRE!AE26)</f>
        <v>0</v>
      </c>
      <c r="AF26" s="18">
        <f>SUM(ENERO:DICIEMBRE!AF26)</f>
        <v>0</v>
      </c>
      <c r="AG26" s="18">
        <f>SUM(ENERO:DICIEMBRE!AG26)</f>
        <v>0</v>
      </c>
      <c r="AH26" s="18">
        <f>SUM(ENERO:DICIEMBRE!AH26)</f>
        <v>0</v>
      </c>
      <c r="AI26" s="18">
        <f>SUM(ENERO:DICIEMBRE!AI26)</f>
        <v>0</v>
      </c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876" t="s">
        <v>46</v>
      </c>
      <c r="B27" s="877"/>
      <c r="C27" s="878"/>
      <c r="D27" s="85">
        <f t="shared" si="1"/>
        <v>10</v>
      </c>
      <c r="E27" s="86">
        <f t="shared" si="2"/>
        <v>3</v>
      </c>
      <c r="F27" s="87">
        <f t="shared" si="2"/>
        <v>7</v>
      </c>
      <c r="G27" s="18">
        <f>SUM(ENERO:DICIEMBRE!G27)</f>
        <v>0</v>
      </c>
      <c r="H27" s="18">
        <f>SUM(ENERO:DICIEMBRE!H27)</f>
        <v>0</v>
      </c>
      <c r="I27" s="18">
        <f>SUM(ENERO:DICIEMBRE!I27)</f>
        <v>0</v>
      </c>
      <c r="J27" s="18">
        <f>SUM(ENERO:DICIEMBRE!J27)</f>
        <v>0</v>
      </c>
      <c r="K27" s="18">
        <f>SUM(ENERO:DICIEMBRE!K27)</f>
        <v>0</v>
      </c>
      <c r="L27" s="18">
        <f>SUM(ENERO:DICIEMBRE!L27)</f>
        <v>0</v>
      </c>
      <c r="M27" s="18">
        <f>SUM(ENERO:DICIEMBRE!M27)</f>
        <v>0</v>
      </c>
      <c r="N27" s="18">
        <f>SUM(ENERO:DICIEMBRE!N27)</f>
        <v>0</v>
      </c>
      <c r="O27" s="18">
        <f>SUM(ENERO:DICIEMBRE!O27)</f>
        <v>0</v>
      </c>
      <c r="P27" s="18">
        <f>SUM(ENERO:DICIEMBRE!P27)</f>
        <v>0</v>
      </c>
      <c r="Q27" s="18">
        <f>SUM(ENERO:DICIEMBRE!Q27)</f>
        <v>0</v>
      </c>
      <c r="R27" s="18">
        <f>SUM(ENERO:DICIEMBRE!R27)</f>
        <v>0</v>
      </c>
      <c r="S27" s="18">
        <f>SUM(ENERO:DICIEMBRE!S27)</f>
        <v>1</v>
      </c>
      <c r="T27" s="18">
        <f>SUM(ENERO:DICIEMBRE!T27)</f>
        <v>2</v>
      </c>
      <c r="U27" s="18">
        <f>SUM(ENERO:DICIEMBRE!U27)</f>
        <v>0</v>
      </c>
      <c r="V27" s="18">
        <f>SUM(ENERO:DICIEMBRE!V27)</f>
        <v>0</v>
      </c>
      <c r="W27" s="18">
        <f>SUM(ENERO:DICIEMBRE!W27)</f>
        <v>0</v>
      </c>
      <c r="X27" s="18">
        <f>SUM(ENERO:DICIEMBRE!X27)</f>
        <v>0</v>
      </c>
      <c r="Y27" s="18">
        <f>SUM(ENERO:DICIEMBRE!Y27)</f>
        <v>1</v>
      </c>
      <c r="Z27" s="18">
        <f>SUM(ENERO:DICIEMBRE!Z27)</f>
        <v>1</v>
      </c>
      <c r="AA27" s="18">
        <f>SUM(ENERO:DICIEMBRE!AA27)</f>
        <v>1</v>
      </c>
      <c r="AB27" s="18">
        <f>SUM(ENERO:DICIEMBRE!AB27)</f>
        <v>3</v>
      </c>
      <c r="AC27" s="18">
        <f>SUM(ENERO:DICIEMBRE!AC27)</f>
        <v>0</v>
      </c>
      <c r="AD27" s="18">
        <f>SUM(ENERO:DICIEMBRE!AD27)</f>
        <v>1</v>
      </c>
      <c r="AE27" s="18">
        <f>SUM(ENERO:DICIEMBRE!AE27)</f>
        <v>0</v>
      </c>
      <c r="AF27" s="18">
        <f>SUM(ENERO:DICIEMBRE!AF27)</f>
        <v>8</v>
      </c>
      <c r="AG27" s="18">
        <f>SUM(ENERO:DICIEMBRE!AG27)</f>
        <v>0</v>
      </c>
      <c r="AH27" s="18">
        <f>SUM(ENERO:DICIEMBRE!AH27)</f>
        <v>0</v>
      </c>
      <c r="AI27" s="18">
        <f>SUM(ENERO:DICIEMBRE!AI27)</f>
        <v>0</v>
      </c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129</v>
      </c>
      <c r="E28" s="220">
        <f t="shared" si="2"/>
        <v>48</v>
      </c>
      <c r="F28" s="221">
        <f t="shared" si="2"/>
        <v>81</v>
      </c>
      <c r="G28" s="18">
        <f>SUM(ENERO:DICIEMBRE!G28)</f>
        <v>0</v>
      </c>
      <c r="H28" s="18">
        <f>SUM(ENERO:DICIEMBRE!H28)</f>
        <v>0</v>
      </c>
      <c r="I28" s="18">
        <f>SUM(ENERO:DICIEMBRE!I28)</f>
        <v>0</v>
      </c>
      <c r="J28" s="18">
        <f>SUM(ENERO:DICIEMBRE!J28)</f>
        <v>0</v>
      </c>
      <c r="K28" s="18">
        <f>SUM(ENERO:DICIEMBRE!K28)</f>
        <v>0</v>
      </c>
      <c r="L28" s="18">
        <f>SUM(ENERO:DICIEMBRE!L28)</f>
        <v>0</v>
      </c>
      <c r="M28" s="18">
        <f>SUM(ENERO:DICIEMBRE!M28)</f>
        <v>0</v>
      </c>
      <c r="N28" s="18">
        <f>SUM(ENERO:DICIEMBRE!N28)</f>
        <v>0</v>
      </c>
      <c r="O28" s="18">
        <f>SUM(ENERO:DICIEMBRE!O28)</f>
        <v>0</v>
      </c>
      <c r="P28" s="18">
        <f>SUM(ENERO:DICIEMBRE!P28)</f>
        <v>0</v>
      </c>
      <c r="Q28" s="18">
        <f>SUM(ENERO:DICIEMBRE!Q28)</f>
        <v>1</v>
      </c>
      <c r="R28" s="18">
        <f>SUM(ENERO:DICIEMBRE!R28)</f>
        <v>0</v>
      </c>
      <c r="S28" s="18">
        <f>SUM(ENERO:DICIEMBRE!S28)</f>
        <v>0</v>
      </c>
      <c r="T28" s="18">
        <f>SUM(ENERO:DICIEMBRE!T28)</f>
        <v>0</v>
      </c>
      <c r="U28" s="18">
        <f>SUM(ENERO:DICIEMBRE!U28)</f>
        <v>0</v>
      </c>
      <c r="V28" s="18">
        <f>SUM(ENERO:DICIEMBRE!V28)</f>
        <v>1</v>
      </c>
      <c r="W28" s="18">
        <f>SUM(ENERO:DICIEMBRE!W28)</f>
        <v>5</v>
      </c>
      <c r="X28" s="18">
        <f>SUM(ENERO:DICIEMBRE!X28)</f>
        <v>6</v>
      </c>
      <c r="Y28" s="18">
        <f>SUM(ENERO:DICIEMBRE!Y28)</f>
        <v>3</v>
      </c>
      <c r="Z28" s="18">
        <f>SUM(ENERO:DICIEMBRE!Z28)</f>
        <v>1</v>
      </c>
      <c r="AA28" s="18">
        <f>SUM(ENERO:DICIEMBRE!AA28)</f>
        <v>31</v>
      </c>
      <c r="AB28" s="18">
        <f>SUM(ENERO:DICIEMBRE!AB28)</f>
        <v>61</v>
      </c>
      <c r="AC28" s="18">
        <f>SUM(ENERO:DICIEMBRE!AC28)</f>
        <v>8</v>
      </c>
      <c r="AD28" s="18">
        <f>SUM(ENERO:DICIEMBRE!AD28)</f>
        <v>12</v>
      </c>
      <c r="AE28" s="18">
        <f>SUM(ENERO:DICIEMBRE!AE28)</f>
        <v>0</v>
      </c>
      <c r="AF28" s="18">
        <f>SUM(ENERO:DICIEMBRE!AF28)</f>
        <v>120</v>
      </c>
      <c r="AG28" s="18">
        <f>SUM(ENERO:DICIEMBRE!AG28)</f>
        <v>0</v>
      </c>
      <c r="AH28" s="18">
        <f>SUM(ENERO:DICIEMBRE!AH28)</f>
        <v>0</v>
      </c>
      <c r="AI28" s="18">
        <f>SUM(ENERO:DICIEMBRE!AI28)</f>
        <v>0</v>
      </c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9</v>
      </c>
      <c r="E29" s="224">
        <f t="shared" si="2"/>
        <v>2</v>
      </c>
      <c r="F29" s="225">
        <f t="shared" si="2"/>
        <v>7</v>
      </c>
      <c r="G29" s="18">
        <f>SUM(ENERO:DICIEMBRE!G29)</f>
        <v>0</v>
      </c>
      <c r="H29" s="18">
        <f>SUM(ENERO:DICIEMBRE!H29)</f>
        <v>0</v>
      </c>
      <c r="I29" s="18">
        <f>SUM(ENERO:DICIEMBRE!I29)</f>
        <v>0</v>
      </c>
      <c r="J29" s="18">
        <f>SUM(ENERO:DICIEMBRE!J29)</f>
        <v>0</v>
      </c>
      <c r="K29" s="18">
        <f>SUM(ENERO:DICIEMBRE!K29)</f>
        <v>0</v>
      </c>
      <c r="L29" s="18">
        <f>SUM(ENERO:DICIEMBRE!L29)</f>
        <v>0</v>
      </c>
      <c r="M29" s="18">
        <f>SUM(ENERO:DICIEMBRE!M29)</f>
        <v>0</v>
      </c>
      <c r="N29" s="18">
        <f>SUM(ENERO:DICIEMBRE!N29)</f>
        <v>0</v>
      </c>
      <c r="O29" s="18">
        <f>SUM(ENERO:DICIEMBRE!O29)</f>
        <v>0</v>
      </c>
      <c r="P29" s="18">
        <f>SUM(ENERO:DICIEMBRE!P29)</f>
        <v>0</v>
      </c>
      <c r="Q29" s="18">
        <f>SUM(ENERO:DICIEMBRE!Q29)</f>
        <v>1</v>
      </c>
      <c r="R29" s="18">
        <f>SUM(ENERO:DICIEMBRE!R29)</f>
        <v>0</v>
      </c>
      <c r="S29" s="18">
        <f>SUM(ENERO:DICIEMBRE!S29)</f>
        <v>0</v>
      </c>
      <c r="T29" s="18">
        <f>SUM(ENERO:DICIEMBRE!T29)</f>
        <v>0</v>
      </c>
      <c r="U29" s="18">
        <f>SUM(ENERO:DICIEMBRE!U29)</f>
        <v>0</v>
      </c>
      <c r="V29" s="18">
        <f>SUM(ENERO:DICIEMBRE!V29)</f>
        <v>0</v>
      </c>
      <c r="W29" s="18">
        <f>SUM(ENERO:DICIEMBRE!W29)</f>
        <v>0</v>
      </c>
      <c r="X29" s="18">
        <f>SUM(ENERO:DICIEMBRE!X29)</f>
        <v>0</v>
      </c>
      <c r="Y29" s="18">
        <f>SUM(ENERO:DICIEMBRE!Y29)</f>
        <v>0</v>
      </c>
      <c r="Z29" s="18">
        <f>SUM(ENERO:DICIEMBRE!Z29)</f>
        <v>1</v>
      </c>
      <c r="AA29" s="18">
        <f>SUM(ENERO:DICIEMBRE!AA29)</f>
        <v>1</v>
      </c>
      <c r="AB29" s="18">
        <f>SUM(ENERO:DICIEMBRE!AB29)</f>
        <v>6</v>
      </c>
      <c r="AC29" s="18">
        <f>SUM(ENERO:DICIEMBRE!AC29)</f>
        <v>0</v>
      </c>
      <c r="AD29" s="18">
        <f>SUM(ENERO:DICIEMBRE!AD29)</f>
        <v>0</v>
      </c>
      <c r="AE29" s="18">
        <f>SUM(ENERO:DICIEMBRE!AE29)</f>
        <v>0</v>
      </c>
      <c r="AF29" s="18">
        <f>SUM(ENERO:DICIEMBRE!AF29)</f>
        <v>9</v>
      </c>
      <c r="AG29" s="18">
        <f>SUM(ENERO:DICIEMBRE!AG29)</f>
        <v>0</v>
      </c>
      <c r="AH29" s="18">
        <f>SUM(ENERO:DICIEMBRE!AH29)</f>
        <v>0</v>
      </c>
      <c r="AI29" s="18">
        <f>SUM(ENERO:DICIEMBRE!AI29)</f>
        <v>0</v>
      </c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18">
        <f>SUM(ENERO:DICIEMBRE!G30)</f>
        <v>0</v>
      </c>
      <c r="H30" s="18">
        <f>SUM(ENERO:DICIEMBRE!H30)</f>
        <v>0</v>
      </c>
      <c r="I30" s="18">
        <f>SUM(ENERO:DICIEMBRE!I30)</f>
        <v>0</v>
      </c>
      <c r="J30" s="18">
        <f>SUM(ENERO:DICIEMBRE!J30)</f>
        <v>0</v>
      </c>
      <c r="K30" s="18">
        <f>SUM(ENERO:DICIEMBRE!K30)</f>
        <v>0</v>
      </c>
      <c r="L30" s="18">
        <f>SUM(ENERO:DICIEMBRE!L30)</f>
        <v>0</v>
      </c>
      <c r="M30" s="18">
        <f>SUM(ENERO:DICIEMBRE!M30)</f>
        <v>0</v>
      </c>
      <c r="N30" s="18">
        <f>SUM(ENERO:DICIEMBRE!N30)</f>
        <v>0</v>
      </c>
      <c r="O30" s="18">
        <f>SUM(ENERO:DICIEMBRE!O30)</f>
        <v>0</v>
      </c>
      <c r="P30" s="18">
        <f>SUM(ENERO:DICIEMBRE!P30)</f>
        <v>0</v>
      </c>
      <c r="Q30" s="18">
        <f>SUM(ENERO:DICIEMBRE!Q30)</f>
        <v>0</v>
      </c>
      <c r="R30" s="18">
        <f>SUM(ENERO:DICIEMBRE!R30)</f>
        <v>0</v>
      </c>
      <c r="S30" s="18">
        <f>SUM(ENERO:DICIEMBRE!S30)</f>
        <v>0</v>
      </c>
      <c r="T30" s="18">
        <f>SUM(ENERO:DICIEMBRE!T30)</f>
        <v>0</v>
      </c>
      <c r="U30" s="18">
        <f>SUM(ENERO:DICIEMBRE!U30)</f>
        <v>0</v>
      </c>
      <c r="V30" s="18">
        <f>SUM(ENERO:DICIEMBRE!V30)</f>
        <v>0</v>
      </c>
      <c r="W30" s="18">
        <f>SUM(ENERO:DICIEMBRE!W30)</f>
        <v>0</v>
      </c>
      <c r="X30" s="18">
        <f>SUM(ENERO:DICIEMBRE!X30)</f>
        <v>0</v>
      </c>
      <c r="Y30" s="18">
        <f>SUM(ENERO:DICIEMBRE!Y30)</f>
        <v>0</v>
      </c>
      <c r="Z30" s="18">
        <f>SUM(ENERO:DICIEMBRE!Z30)</f>
        <v>0</v>
      </c>
      <c r="AA30" s="18">
        <f>SUM(ENERO:DICIEMBRE!AA30)</f>
        <v>0</v>
      </c>
      <c r="AB30" s="18">
        <f>SUM(ENERO:DICIEMBRE!AB30)</f>
        <v>0</v>
      </c>
      <c r="AC30" s="18">
        <f>SUM(ENERO:DICIEMBRE!AC30)</f>
        <v>0</v>
      </c>
      <c r="AD30" s="18">
        <f>SUM(ENERO:DICIEMBRE!AD30)</f>
        <v>0</v>
      </c>
      <c r="AE30" s="18">
        <f>SUM(ENERO:DICIEMBRE!AE30)</f>
        <v>0</v>
      </c>
      <c r="AF30" s="18">
        <f>SUM(ENERO:DICIEMBRE!AF30)</f>
        <v>0</v>
      </c>
      <c r="AG30" s="18">
        <f>SUM(ENERO:DICIEMBRE!AG30)</f>
        <v>0</v>
      </c>
      <c r="AH30" s="18">
        <f>SUM(ENERO:DICIEMBRE!AH30)</f>
        <v>0</v>
      </c>
      <c r="AI30" s="18">
        <f>SUM(ENERO:DICIEMBRE!AI30)</f>
        <v>0</v>
      </c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18">
        <f>SUM(ENERO:DICIEMBRE!G31)</f>
        <v>0</v>
      </c>
      <c r="H31" s="18">
        <f>SUM(ENERO:DICIEMBRE!H31)</f>
        <v>0</v>
      </c>
      <c r="I31" s="18">
        <f>SUM(ENERO:DICIEMBRE!I31)</f>
        <v>0</v>
      </c>
      <c r="J31" s="18">
        <f>SUM(ENERO:DICIEMBRE!J31)</f>
        <v>0</v>
      </c>
      <c r="K31" s="18">
        <f>SUM(ENERO:DICIEMBRE!K31)</f>
        <v>0</v>
      </c>
      <c r="L31" s="18">
        <f>SUM(ENERO:DICIEMBRE!L31)</f>
        <v>0</v>
      </c>
      <c r="M31" s="18">
        <f>SUM(ENERO:DICIEMBRE!M31)</f>
        <v>0</v>
      </c>
      <c r="N31" s="18">
        <f>SUM(ENERO:DICIEMBRE!N31)</f>
        <v>0</v>
      </c>
      <c r="O31" s="18">
        <f>SUM(ENERO:DICIEMBRE!O31)</f>
        <v>0</v>
      </c>
      <c r="P31" s="18">
        <f>SUM(ENERO:DICIEMBRE!P31)</f>
        <v>0</v>
      </c>
      <c r="Q31" s="18">
        <f>SUM(ENERO:DICIEMBRE!Q31)</f>
        <v>0</v>
      </c>
      <c r="R31" s="18">
        <f>SUM(ENERO:DICIEMBRE!R31)</f>
        <v>0</v>
      </c>
      <c r="S31" s="18">
        <f>SUM(ENERO:DICIEMBRE!S31)</f>
        <v>0</v>
      </c>
      <c r="T31" s="18">
        <f>SUM(ENERO:DICIEMBRE!T31)</f>
        <v>0</v>
      </c>
      <c r="U31" s="18">
        <f>SUM(ENERO:DICIEMBRE!U31)</f>
        <v>0</v>
      </c>
      <c r="V31" s="18">
        <f>SUM(ENERO:DICIEMBRE!V31)</f>
        <v>0</v>
      </c>
      <c r="W31" s="18">
        <f>SUM(ENERO:DICIEMBRE!W31)</f>
        <v>0</v>
      </c>
      <c r="X31" s="18">
        <f>SUM(ENERO:DICIEMBRE!X31)</f>
        <v>0</v>
      </c>
      <c r="Y31" s="18">
        <f>SUM(ENERO:DICIEMBRE!Y31)</f>
        <v>0</v>
      </c>
      <c r="Z31" s="18">
        <f>SUM(ENERO:DICIEMBRE!Z31)</f>
        <v>0</v>
      </c>
      <c r="AA31" s="18">
        <f>SUM(ENERO:DICIEMBRE!AA31)</f>
        <v>0</v>
      </c>
      <c r="AB31" s="18">
        <f>SUM(ENERO:DICIEMBRE!AB31)</f>
        <v>0</v>
      </c>
      <c r="AC31" s="18">
        <f>SUM(ENERO:DICIEMBRE!AC31)</f>
        <v>0</v>
      </c>
      <c r="AD31" s="18">
        <f>SUM(ENERO:DICIEMBRE!AD31)</f>
        <v>0</v>
      </c>
      <c r="AE31" s="18">
        <f>SUM(ENERO:DICIEMBRE!AE31)</f>
        <v>0</v>
      </c>
      <c r="AF31" s="18">
        <f>SUM(ENERO:DICIEMBRE!AF31)</f>
        <v>0</v>
      </c>
      <c r="AG31" s="18">
        <f>SUM(ENERO:DICIEMBRE!AG31)</f>
        <v>0</v>
      </c>
      <c r="AH31" s="18">
        <f>SUM(ENERO:DICIEMBRE!AH31)</f>
        <v>0</v>
      </c>
      <c r="AI31" s="18">
        <f>SUM(ENERO:DICIEMBRE!AI31)</f>
        <v>0</v>
      </c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18">
        <f>SUM(ENERO:DICIEMBRE!G32)</f>
        <v>0</v>
      </c>
      <c r="H32" s="18">
        <f>SUM(ENERO:DICIEMBRE!H32)</f>
        <v>0</v>
      </c>
      <c r="I32" s="18">
        <f>SUM(ENERO:DICIEMBRE!I32)</f>
        <v>0</v>
      </c>
      <c r="J32" s="18">
        <f>SUM(ENERO:DICIEMBRE!J32)</f>
        <v>0</v>
      </c>
      <c r="K32" s="18">
        <f>SUM(ENERO:DICIEMBRE!K32)</f>
        <v>0</v>
      </c>
      <c r="L32" s="18">
        <f>SUM(ENERO:DICIEMBRE!L32)</f>
        <v>0</v>
      </c>
      <c r="M32" s="18">
        <f>SUM(ENERO:DICIEMBRE!M32)</f>
        <v>0</v>
      </c>
      <c r="N32" s="18">
        <f>SUM(ENERO:DICIEMBRE!N32)</f>
        <v>0</v>
      </c>
      <c r="O32" s="18">
        <f>SUM(ENERO:DICIEMBRE!O32)</f>
        <v>0</v>
      </c>
      <c r="P32" s="18">
        <f>SUM(ENERO:DICIEMBRE!P32)</f>
        <v>0</v>
      </c>
      <c r="Q32" s="18">
        <f>SUM(ENERO:DICIEMBRE!Q32)</f>
        <v>0</v>
      </c>
      <c r="R32" s="18">
        <f>SUM(ENERO:DICIEMBRE!R32)</f>
        <v>0</v>
      </c>
      <c r="S32" s="18">
        <f>SUM(ENERO:DICIEMBRE!S32)</f>
        <v>0</v>
      </c>
      <c r="T32" s="18">
        <f>SUM(ENERO:DICIEMBRE!T32)</f>
        <v>0</v>
      </c>
      <c r="U32" s="18">
        <f>SUM(ENERO:DICIEMBRE!U32)</f>
        <v>0</v>
      </c>
      <c r="V32" s="18">
        <f>SUM(ENERO:DICIEMBRE!V32)</f>
        <v>0</v>
      </c>
      <c r="W32" s="18">
        <f>SUM(ENERO:DICIEMBRE!W32)</f>
        <v>0</v>
      </c>
      <c r="X32" s="18">
        <f>SUM(ENERO:DICIEMBRE!X32)</f>
        <v>0</v>
      </c>
      <c r="Y32" s="18">
        <f>SUM(ENERO:DICIEMBRE!Y32)</f>
        <v>0</v>
      </c>
      <c r="Z32" s="18">
        <f>SUM(ENERO:DICIEMBRE!Z32)</f>
        <v>0</v>
      </c>
      <c r="AA32" s="18">
        <f>SUM(ENERO:DICIEMBRE!AA32)</f>
        <v>0</v>
      </c>
      <c r="AB32" s="18">
        <f>SUM(ENERO:DICIEMBRE!AB32)</f>
        <v>0</v>
      </c>
      <c r="AC32" s="18">
        <f>SUM(ENERO:DICIEMBRE!AC32)</f>
        <v>0</v>
      </c>
      <c r="AD32" s="18">
        <f>SUM(ENERO:DICIEMBRE!AD32)</f>
        <v>0</v>
      </c>
      <c r="AE32" s="18">
        <f>SUM(ENERO:DICIEMBRE!AE32)</f>
        <v>0</v>
      </c>
      <c r="AF32" s="18">
        <f>SUM(ENERO:DICIEMBRE!AF32)</f>
        <v>0</v>
      </c>
      <c r="AG32" s="18">
        <f>SUM(ENERO:DICIEMBRE!AG32)</f>
        <v>0</v>
      </c>
      <c r="AH32" s="18">
        <f>SUM(ENERO:DICIEMBRE!AH32)</f>
        <v>0</v>
      </c>
      <c r="AI32" s="18">
        <f>SUM(ENERO:DICIEMBRE!AI32)</f>
        <v>0</v>
      </c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18">
        <f>SUM(ENERO:DICIEMBRE!G33)</f>
        <v>0</v>
      </c>
      <c r="H33" s="18">
        <f>SUM(ENERO:DICIEMBRE!H33)</f>
        <v>0</v>
      </c>
      <c r="I33" s="18">
        <f>SUM(ENERO:DICIEMBRE!I33)</f>
        <v>0</v>
      </c>
      <c r="J33" s="18">
        <f>SUM(ENERO:DICIEMBRE!J33)</f>
        <v>0</v>
      </c>
      <c r="K33" s="18">
        <f>SUM(ENERO:DICIEMBRE!K33)</f>
        <v>0</v>
      </c>
      <c r="L33" s="18">
        <f>SUM(ENERO:DICIEMBRE!L33)</f>
        <v>0</v>
      </c>
      <c r="M33" s="18">
        <f>SUM(ENERO:DICIEMBRE!M33)</f>
        <v>0</v>
      </c>
      <c r="N33" s="18">
        <f>SUM(ENERO:DICIEMBRE!N33)</f>
        <v>0</v>
      </c>
      <c r="O33" s="18">
        <f>SUM(ENERO:DICIEMBRE!O33)</f>
        <v>0</v>
      </c>
      <c r="P33" s="18">
        <f>SUM(ENERO:DICIEMBRE!P33)</f>
        <v>0</v>
      </c>
      <c r="Q33" s="18">
        <f>SUM(ENERO:DICIEMBRE!Q33)</f>
        <v>0</v>
      </c>
      <c r="R33" s="18">
        <f>SUM(ENERO:DICIEMBRE!R33)</f>
        <v>0</v>
      </c>
      <c r="S33" s="18">
        <f>SUM(ENERO:DICIEMBRE!S33)</f>
        <v>0</v>
      </c>
      <c r="T33" s="18">
        <f>SUM(ENERO:DICIEMBRE!T33)</f>
        <v>0</v>
      </c>
      <c r="U33" s="18">
        <f>SUM(ENERO:DICIEMBRE!U33)</f>
        <v>0</v>
      </c>
      <c r="V33" s="18">
        <f>SUM(ENERO:DICIEMBRE!V33)</f>
        <v>0</v>
      </c>
      <c r="W33" s="18">
        <f>SUM(ENERO:DICIEMBRE!W33)</f>
        <v>0</v>
      </c>
      <c r="X33" s="18">
        <f>SUM(ENERO:DICIEMBRE!X33)</f>
        <v>0</v>
      </c>
      <c r="Y33" s="18">
        <f>SUM(ENERO:DICIEMBRE!Y33)</f>
        <v>0</v>
      </c>
      <c r="Z33" s="18">
        <f>SUM(ENERO:DICIEMBRE!Z33)</f>
        <v>0</v>
      </c>
      <c r="AA33" s="18">
        <f>SUM(ENERO:DICIEMBRE!AA33)</f>
        <v>0</v>
      </c>
      <c r="AB33" s="18">
        <f>SUM(ENERO:DICIEMBRE!AB33)</f>
        <v>0</v>
      </c>
      <c r="AC33" s="18">
        <f>SUM(ENERO:DICIEMBRE!AC33)</f>
        <v>0</v>
      </c>
      <c r="AD33" s="18">
        <f>SUM(ENERO:DICIEMBRE!AD33)</f>
        <v>0</v>
      </c>
      <c r="AE33" s="18">
        <f>SUM(ENERO:DICIEMBRE!AE33)</f>
        <v>0</v>
      </c>
      <c r="AF33" s="18">
        <f>SUM(ENERO:DICIEMBRE!AF33)</f>
        <v>0</v>
      </c>
      <c r="AG33" s="18">
        <f>SUM(ENERO:DICIEMBRE!AG33)</f>
        <v>0</v>
      </c>
      <c r="AH33" s="18">
        <f>SUM(ENERO:DICIEMBRE!AH33)</f>
        <v>0</v>
      </c>
      <c r="AI33" s="18">
        <f>SUM(ENERO:DICIEMBRE!AI33)</f>
        <v>0</v>
      </c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18">
        <f>SUM(ENERO:DICIEMBRE!Q34)</f>
        <v>0</v>
      </c>
      <c r="R34" s="18">
        <f>SUM(ENERO:DICIEMBRE!R34)</f>
        <v>0</v>
      </c>
      <c r="S34" s="18">
        <f>SUM(ENERO:DICIEMBRE!S34)</f>
        <v>0</v>
      </c>
      <c r="T34" s="18">
        <f>SUM(ENERO:DICIEMBRE!T34)</f>
        <v>0</v>
      </c>
      <c r="U34" s="18">
        <f>SUM(ENERO:DICIEMBRE!U34)</f>
        <v>0</v>
      </c>
      <c r="V34" s="18">
        <f>SUM(ENERO:DICIEMBRE!V34)</f>
        <v>0</v>
      </c>
      <c r="W34" s="18">
        <f>SUM(ENERO:DICIEMBRE!W34)</f>
        <v>0</v>
      </c>
      <c r="X34" s="18">
        <f>SUM(ENERO:DICIEMBRE!X34)</f>
        <v>0</v>
      </c>
      <c r="Y34" s="18">
        <f>SUM(ENERO:DICIEMBRE!Y34)</f>
        <v>0</v>
      </c>
      <c r="Z34" s="18">
        <f>SUM(ENERO:DICIEMBRE!Z34)</f>
        <v>0</v>
      </c>
      <c r="AA34" s="18">
        <f>SUM(ENERO:DICIEMBRE!AA34)</f>
        <v>0</v>
      </c>
      <c r="AB34" s="18">
        <f>SUM(ENERO:DICIEMBRE!AB34)</f>
        <v>0</v>
      </c>
      <c r="AC34" s="18">
        <f>SUM(ENERO:DICIEMBRE!AC34)</f>
        <v>0</v>
      </c>
      <c r="AD34" s="18">
        <f>SUM(ENERO:DICIEMBRE!AD34)</f>
        <v>0</v>
      </c>
      <c r="AE34" s="18">
        <f>SUM(ENERO:DICIEMBRE!AE34)</f>
        <v>0</v>
      </c>
      <c r="AF34" s="18">
        <f>SUM(ENERO:DICIEMBRE!AF34)</f>
        <v>0</v>
      </c>
      <c r="AG34" s="18">
        <f>SUM(ENERO:DICIEMBRE!AG34)</f>
        <v>0</v>
      </c>
      <c r="AH34" s="18">
        <f>SUM(ENERO:DICIEMBRE!AH34)</f>
        <v>0</v>
      </c>
      <c r="AI34" s="18">
        <f>SUM(ENERO:DICIEMBRE!AI34)</f>
        <v>0</v>
      </c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18">
        <f>SUM(ENERO:DICIEMBRE!G35)</f>
        <v>0</v>
      </c>
      <c r="H35" s="18">
        <f>SUM(ENERO:DICIEMBRE!H35)</f>
        <v>0</v>
      </c>
      <c r="I35" s="18">
        <f>SUM(ENERO:DICIEMBRE!I35)</f>
        <v>0</v>
      </c>
      <c r="J35" s="18">
        <f>SUM(ENERO:DICIEMBRE!J35)</f>
        <v>0</v>
      </c>
      <c r="K35" s="18">
        <f>SUM(ENERO:DICIEMBRE!K35)</f>
        <v>0</v>
      </c>
      <c r="L35" s="18">
        <f>SUM(ENERO:DICIEMBRE!L35)</f>
        <v>0</v>
      </c>
      <c r="M35" s="18">
        <f>SUM(ENERO:DICIEMBRE!M35)</f>
        <v>0</v>
      </c>
      <c r="N35" s="18">
        <f>SUM(ENERO:DICIEMBRE!N35)</f>
        <v>0</v>
      </c>
      <c r="O35" s="18">
        <f>SUM(ENERO:DICIEMBRE!O35)</f>
        <v>0</v>
      </c>
      <c r="P35" s="18">
        <f>SUM(ENERO:DICIEMBRE!P35)</f>
        <v>0</v>
      </c>
      <c r="Q35" s="18">
        <f>SUM(ENERO:DICIEMBRE!Q35)</f>
        <v>0</v>
      </c>
      <c r="R35" s="18">
        <f>SUM(ENERO:DICIEMBRE!R35)</f>
        <v>0</v>
      </c>
      <c r="S35" s="18">
        <f>SUM(ENERO:DICIEMBRE!S35)</f>
        <v>0</v>
      </c>
      <c r="T35" s="18">
        <f>SUM(ENERO:DICIEMBRE!T35)</f>
        <v>0</v>
      </c>
      <c r="U35" s="18">
        <f>SUM(ENERO:DICIEMBRE!U35)</f>
        <v>0</v>
      </c>
      <c r="V35" s="18">
        <f>SUM(ENERO:DICIEMBRE!V35)</f>
        <v>0</v>
      </c>
      <c r="W35" s="18">
        <f>SUM(ENERO:DICIEMBRE!W35)</f>
        <v>0</v>
      </c>
      <c r="X35" s="18">
        <f>SUM(ENERO:DICIEMBRE!X35)</f>
        <v>0</v>
      </c>
      <c r="Y35" s="18">
        <f>SUM(ENERO:DICIEMBRE!Y35)</f>
        <v>0</v>
      </c>
      <c r="Z35" s="18">
        <f>SUM(ENERO:DICIEMBRE!Z35)</f>
        <v>0</v>
      </c>
      <c r="AA35" s="18">
        <f>SUM(ENERO:DICIEMBRE!AA35)</f>
        <v>0</v>
      </c>
      <c r="AB35" s="18">
        <f>SUM(ENERO:DICIEMBRE!AB35)</f>
        <v>0</v>
      </c>
      <c r="AC35" s="18">
        <f>SUM(ENERO:DICIEMBRE!AC35)</f>
        <v>0</v>
      </c>
      <c r="AD35" s="18">
        <f>SUM(ENERO:DICIEMBRE!AD35)</f>
        <v>0</v>
      </c>
      <c r="AE35" s="18">
        <f>SUM(ENERO:DICIEMBRE!AE35)</f>
        <v>0</v>
      </c>
      <c r="AF35" s="18">
        <f>SUM(ENERO:DICIEMBRE!AF35)</f>
        <v>0</v>
      </c>
      <c r="AG35" s="18">
        <f>SUM(ENERO:DICIEMBRE!AG35)</f>
        <v>0</v>
      </c>
      <c r="AH35" s="18">
        <f>SUM(ENERO:DICIEMBRE!AH35)</f>
        <v>0</v>
      </c>
      <c r="AI35" s="18">
        <f>SUM(ENERO:DICIEMBRE!AI35)</f>
        <v>0</v>
      </c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18">
        <f>SUM(ENERO:DICIEMBRE!G36)</f>
        <v>0</v>
      </c>
      <c r="H36" s="18">
        <f>SUM(ENERO:DICIEMBRE!H36)</f>
        <v>0</v>
      </c>
      <c r="I36" s="18">
        <f>SUM(ENERO:DICIEMBRE!I36)</f>
        <v>0</v>
      </c>
      <c r="J36" s="18">
        <f>SUM(ENERO:DICIEMBRE!J36)</f>
        <v>0</v>
      </c>
      <c r="K36" s="18">
        <f>SUM(ENERO:DICIEMBRE!K36)</f>
        <v>0</v>
      </c>
      <c r="L36" s="18">
        <f>SUM(ENERO:DICIEMBRE!L36)</f>
        <v>0</v>
      </c>
      <c r="M36" s="18">
        <f>SUM(ENERO:DICIEMBRE!M36)</f>
        <v>0</v>
      </c>
      <c r="N36" s="18">
        <f>SUM(ENERO:DICIEMBRE!N36)</f>
        <v>0</v>
      </c>
      <c r="O36" s="18">
        <f>SUM(ENERO:DICIEMBRE!O36)</f>
        <v>0</v>
      </c>
      <c r="P36" s="18">
        <f>SUM(ENERO:DICIEMBRE!P36)</f>
        <v>0</v>
      </c>
      <c r="Q36" s="18">
        <f>SUM(ENERO:DICIEMBRE!Q36)</f>
        <v>0</v>
      </c>
      <c r="R36" s="18">
        <f>SUM(ENERO:DICIEMBRE!R36)</f>
        <v>0</v>
      </c>
      <c r="S36" s="18">
        <f>SUM(ENERO:DICIEMBRE!S36)</f>
        <v>0</v>
      </c>
      <c r="T36" s="18">
        <f>SUM(ENERO:DICIEMBRE!T36)</f>
        <v>0</v>
      </c>
      <c r="U36" s="18">
        <f>SUM(ENERO:DICIEMBRE!U36)</f>
        <v>0</v>
      </c>
      <c r="V36" s="18">
        <f>SUM(ENERO:DICIEMBRE!V36)</f>
        <v>0</v>
      </c>
      <c r="W36" s="18">
        <f>SUM(ENERO:DICIEMBRE!W36)</f>
        <v>0</v>
      </c>
      <c r="X36" s="18">
        <f>SUM(ENERO:DICIEMBRE!X36)</f>
        <v>0</v>
      </c>
      <c r="Y36" s="18">
        <f>SUM(ENERO:DICIEMBRE!Y36)</f>
        <v>0</v>
      </c>
      <c r="Z36" s="18">
        <f>SUM(ENERO:DICIEMBRE!Z36)</f>
        <v>0</v>
      </c>
      <c r="AA36" s="18">
        <f>SUM(ENERO:DICIEMBRE!AA36)</f>
        <v>0</v>
      </c>
      <c r="AB36" s="18">
        <f>SUM(ENERO:DICIEMBRE!AB36)</f>
        <v>0</v>
      </c>
      <c r="AC36" s="18">
        <f>SUM(ENERO:DICIEMBRE!AC36)</f>
        <v>0</v>
      </c>
      <c r="AD36" s="18">
        <f>SUM(ENERO:DICIEMBRE!AD36)</f>
        <v>0</v>
      </c>
      <c r="AE36" s="18">
        <f>SUM(ENERO:DICIEMBRE!AE36)</f>
        <v>0</v>
      </c>
      <c r="AF36" s="18">
        <f>SUM(ENERO:DICIEMBRE!AF36)</f>
        <v>0</v>
      </c>
      <c r="AG36" s="18">
        <f>SUM(ENERO:DICIEMBRE!AG36)</f>
        <v>0</v>
      </c>
      <c r="AH36" s="18">
        <f>SUM(ENERO:DICIEMBRE!AH36)</f>
        <v>0</v>
      </c>
      <c r="AI36" s="18">
        <f>SUM(ENERO:DICIEMBRE!AI36)</f>
        <v>0</v>
      </c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871" t="s">
        <v>56</v>
      </c>
      <c r="B37" s="928"/>
      <c r="C37" s="872"/>
      <c r="D37" s="88">
        <f t="shared" si="1"/>
        <v>6818</v>
      </c>
      <c r="E37" s="89">
        <f t="shared" si="3"/>
        <v>2003</v>
      </c>
      <c r="F37" s="90">
        <f t="shared" si="3"/>
        <v>4815</v>
      </c>
      <c r="G37" s="18">
        <f>SUM(ENERO:DICIEMBRE!G37)</f>
        <v>1</v>
      </c>
      <c r="H37" s="18">
        <f>SUM(ENERO:DICIEMBRE!H37)</f>
        <v>0</v>
      </c>
      <c r="I37" s="18">
        <f>SUM(ENERO:DICIEMBRE!I37)</f>
        <v>0</v>
      </c>
      <c r="J37" s="18">
        <f>SUM(ENERO:DICIEMBRE!J37)</f>
        <v>0</v>
      </c>
      <c r="K37" s="18">
        <f>SUM(ENERO:DICIEMBRE!K37)</f>
        <v>8</v>
      </c>
      <c r="L37" s="18">
        <f>SUM(ENERO:DICIEMBRE!L37)</f>
        <v>7</v>
      </c>
      <c r="M37" s="18">
        <f>SUM(ENERO:DICIEMBRE!M37)</f>
        <v>15</v>
      </c>
      <c r="N37" s="18">
        <f>SUM(ENERO:DICIEMBRE!N37)</f>
        <v>15</v>
      </c>
      <c r="O37" s="18">
        <f>SUM(ENERO:DICIEMBRE!O37)</f>
        <v>30</v>
      </c>
      <c r="P37" s="18">
        <f>SUM(ENERO:DICIEMBRE!P37)</f>
        <v>46</v>
      </c>
      <c r="Q37" s="18">
        <f>SUM(ENERO:DICIEMBRE!Q37)</f>
        <v>68</v>
      </c>
      <c r="R37" s="18">
        <f>SUM(ENERO:DICIEMBRE!R37)</f>
        <v>36</v>
      </c>
      <c r="S37" s="18">
        <f>SUM(ENERO:DICIEMBRE!S37)</f>
        <v>55</v>
      </c>
      <c r="T37" s="18">
        <f>SUM(ENERO:DICIEMBRE!T37)</f>
        <v>72</v>
      </c>
      <c r="U37" s="18">
        <f>SUM(ENERO:DICIEMBRE!U37)</f>
        <v>62</v>
      </c>
      <c r="V37" s="18">
        <f>SUM(ENERO:DICIEMBRE!V37)</f>
        <v>68</v>
      </c>
      <c r="W37" s="18">
        <f>SUM(ENERO:DICIEMBRE!W37)</f>
        <v>244</v>
      </c>
      <c r="X37" s="18">
        <f>SUM(ENERO:DICIEMBRE!X37)</f>
        <v>239</v>
      </c>
      <c r="Y37" s="18">
        <f>SUM(ENERO:DICIEMBRE!Y37)</f>
        <v>215</v>
      </c>
      <c r="Z37" s="18">
        <f>SUM(ENERO:DICIEMBRE!Z37)</f>
        <v>272</v>
      </c>
      <c r="AA37" s="18">
        <f>SUM(ENERO:DICIEMBRE!AA37)</f>
        <v>1163</v>
      </c>
      <c r="AB37" s="18">
        <f>SUM(ENERO:DICIEMBRE!AB37)</f>
        <v>3681</v>
      </c>
      <c r="AC37" s="18">
        <f>SUM(ENERO:DICIEMBRE!AC37)</f>
        <v>142</v>
      </c>
      <c r="AD37" s="18">
        <f>SUM(ENERO:DICIEMBRE!AD37)</f>
        <v>379</v>
      </c>
      <c r="AE37" s="18">
        <f>SUM(ENERO:DICIEMBRE!AE37)</f>
        <v>88</v>
      </c>
      <c r="AF37" s="18">
        <f>SUM(ENERO:DICIEMBRE!AF37)</f>
        <v>6550</v>
      </c>
      <c r="AG37" s="18">
        <f>SUM(ENERO:DICIEMBRE!AG37)</f>
        <v>1</v>
      </c>
      <c r="AH37" s="18">
        <f>SUM(ENERO:DICIEMBRE!AH37)</f>
        <v>0</v>
      </c>
      <c r="AI37" s="18">
        <f>SUM(ENERO:DICIEMBRE!AI37)</f>
        <v>0</v>
      </c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929" t="s">
        <v>57</v>
      </c>
      <c r="B38" s="930"/>
      <c r="C38" s="931"/>
      <c r="D38" s="78">
        <f t="shared" ref="D38:AI38" si="4">SUM(D19:D37)</f>
        <v>7321</v>
      </c>
      <c r="E38" s="79">
        <f t="shared" si="4"/>
        <v>2189</v>
      </c>
      <c r="F38" s="159">
        <f t="shared" si="4"/>
        <v>5132</v>
      </c>
      <c r="G38" s="78">
        <f t="shared" si="4"/>
        <v>1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8</v>
      </c>
      <c r="L38" s="159">
        <f t="shared" si="4"/>
        <v>7</v>
      </c>
      <c r="M38" s="78">
        <f t="shared" si="4"/>
        <v>20</v>
      </c>
      <c r="N38" s="159">
        <f t="shared" si="4"/>
        <v>15</v>
      </c>
      <c r="O38" s="78">
        <f t="shared" si="4"/>
        <v>39</v>
      </c>
      <c r="P38" s="159">
        <f t="shared" si="4"/>
        <v>56</v>
      </c>
      <c r="Q38" s="78">
        <f t="shared" si="4"/>
        <v>75</v>
      </c>
      <c r="R38" s="159">
        <f t="shared" si="4"/>
        <v>44</v>
      </c>
      <c r="S38" s="78">
        <f t="shared" si="4"/>
        <v>63</v>
      </c>
      <c r="T38" s="159">
        <f t="shared" si="4"/>
        <v>88</v>
      </c>
      <c r="U38" s="78">
        <f t="shared" si="4"/>
        <v>65</v>
      </c>
      <c r="V38" s="159">
        <f t="shared" si="4"/>
        <v>73</v>
      </c>
      <c r="W38" s="78">
        <f t="shared" si="4"/>
        <v>306</v>
      </c>
      <c r="X38" s="159">
        <f t="shared" si="4"/>
        <v>302</v>
      </c>
      <c r="Y38" s="78">
        <f t="shared" si="4"/>
        <v>231</v>
      </c>
      <c r="Z38" s="159">
        <f t="shared" si="4"/>
        <v>297</v>
      </c>
      <c r="AA38" s="78">
        <f t="shared" si="4"/>
        <v>1226</v>
      </c>
      <c r="AB38" s="159">
        <f t="shared" si="4"/>
        <v>3853</v>
      </c>
      <c r="AC38" s="78">
        <f t="shared" si="4"/>
        <v>155</v>
      </c>
      <c r="AD38" s="159">
        <f t="shared" si="4"/>
        <v>397</v>
      </c>
      <c r="AE38" s="176">
        <f t="shared" si="4"/>
        <v>88</v>
      </c>
      <c r="AF38" s="176">
        <f t="shared" si="4"/>
        <v>7025</v>
      </c>
      <c r="AG38" s="176">
        <f t="shared" si="4"/>
        <v>1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2" t="s">
        <v>59</v>
      </c>
      <c r="B40" s="932"/>
      <c r="C40" s="933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944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934"/>
      <c r="B41" s="934"/>
      <c r="C41" s="935"/>
      <c r="D41" s="939"/>
      <c r="E41" s="936"/>
      <c r="F41" s="937"/>
      <c r="G41" s="922" t="s">
        <v>19</v>
      </c>
      <c r="H41" s="923"/>
      <c r="I41" s="913" t="s">
        <v>20</v>
      </c>
      <c r="J41" s="92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925" t="s">
        <v>27</v>
      </c>
      <c r="X41" s="926"/>
      <c r="Y41" s="913" t="s">
        <v>62</v>
      </c>
      <c r="Z41" s="924"/>
      <c r="AA41" s="925" t="s">
        <v>29</v>
      </c>
      <c r="AB41" s="926"/>
      <c r="AC41" s="925" t="s">
        <v>30</v>
      </c>
      <c r="AD41" s="927"/>
      <c r="AE41" s="917"/>
      <c r="AF41" s="920"/>
      <c r="AG41" s="945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936"/>
      <c r="B42" s="936"/>
      <c r="C42" s="937"/>
      <c r="D42" s="235" t="s">
        <v>1</v>
      </c>
      <c r="E42" s="236" t="s">
        <v>2</v>
      </c>
      <c r="F42" s="581" t="s">
        <v>3</v>
      </c>
      <c r="G42" s="591" t="s">
        <v>2</v>
      </c>
      <c r="H42" s="239" t="s">
        <v>3</v>
      </c>
      <c r="I42" s="240" t="s">
        <v>2</v>
      </c>
      <c r="J42" s="241" t="s">
        <v>3</v>
      </c>
      <c r="K42" s="591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592" t="s">
        <v>3</v>
      </c>
      <c r="AC42" s="241" t="s">
        <v>2</v>
      </c>
      <c r="AD42" s="245" t="s">
        <v>3</v>
      </c>
      <c r="AE42" s="918"/>
      <c r="AF42" s="921"/>
      <c r="AG42" s="946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593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593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76" t="s">
        <v>67</v>
      </c>
      <c r="B47" s="877"/>
      <c r="C47" s="878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579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579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579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39" t="s">
        <v>71</v>
      </c>
      <c r="B50" s="841"/>
      <c r="C50" s="291">
        <v>0</v>
      </c>
      <c r="D50" s="292">
        <f t="shared" si="6"/>
        <v>0</v>
      </c>
      <c r="E50" s="293">
        <f t="shared" si="8"/>
        <v>0</v>
      </c>
      <c r="F50" s="593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579">
        <f t="shared" si="9"/>
        <v>0</v>
      </c>
      <c r="G56" s="40">
        <f t="shared" si="9"/>
        <v>0</v>
      </c>
      <c r="H56" s="579">
        <f t="shared" si="9"/>
        <v>0</v>
      </c>
      <c r="I56" s="40">
        <f t="shared" si="9"/>
        <v>0</v>
      </c>
      <c r="J56" s="578">
        <f t="shared" si="9"/>
        <v>0</v>
      </c>
      <c r="K56" s="577">
        <f t="shared" si="9"/>
        <v>0</v>
      </c>
      <c r="L56" s="579">
        <f t="shared" si="9"/>
        <v>0</v>
      </c>
      <c r="M56" s="40">
        <f t="shared" si="9"/>
        <v>0</v>
      </c>
      <c r="N56" s="579">
        <f t="shared" si="9"/>
        <v>0</v>
      </c>
      <c r="O56" s="40">
        <f t="shared" si="9"/>
        <v>0</v>
      </c>
      <c r="P56" s="579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579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0" t="s">
        <v>80</v>
      </c>
      <c r="B60" s="808" t="s">
        <v>81</v>
      </c>
      <c r="C60" s="810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6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808" t="s">
        <v>83</v>
      </c>
      <c r="B62" s="809"/>
      <c r="C62" s="810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811" t="s">
        <v>86</v>
      </c>
      <c r="B65" s="812"/>
      <c r="C65" s="81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92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583" t="s">
        <v>1</v>
      </c>
      <c r="E77" s="40" t="s">
        <v>2</v>
      </c>
      <c r="F77" s="579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587" t="s">
        <v>30</v>
      </c>
      <c r="O77" s="893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808" t="s">
        <v>104</v>
      </c>
      <c r="B78" s="809"/>
      <c r="C78" s="810"/>
      <c r="D78" s="323">
        <f>SUM(G78:N78)</f>
        <v>1455</v>
      </c>
      <c r="E78" s="18">
        <f>SUM(ENERO:DICIEMBRE!E78)</f>
        <v>503</v>
      </c>
      <c r="F78" s="18">
        <f>SUM(ENERO:DICIEMBRE!F78)</f>
        <v>952</v>
      </c>
      <c r="G78" s="18">
        <f>SUM(ENERO:DICIEMBRE!G78)</f>
        <v>126</v>
      </c>
      <c r="H78" s="18">
        <f>SUM(ENERO:DICIEMBRE!H78)</f>
        <v>63</v>
      </c>
      <c r="I78" s="18">
        <f>SUM(ENERO:DICIEMBRE!I78)</f>
        <v>42</v>
      </c>
      <c r="J78" s="18">
        <f>SUM(ENERO:DICIEMBRE!J78)</f>
        <v>67</v>
      </c>
      <c r="K78" s="18">
        <f>SUM(ENERO:DICIEMBRE!K78)</f>
        <v>201</v>
      </c>
      <c r="L78" s="18">
        <f>SUM(ENERO:DICIEMBRE!L78)</f>
        <v>152</v>
      </c>
      <c r="M78" s="18">
        <f>SUM(ENERO:DICIEMBRE!M78)</f>
        <v>657</v>
      </c>
      <c r="N78" s="18">
        <f>SUM(ENERO:DICIEMBRE!N78)</f>
        <v>147</v>
      </c>
      <c r="O78" s="18">
        <f>SUM(ENERO:DICIEMBRE!O78)</f>
        <v>66</v>
      </c>
      <c r="P78" s="18">
        <f>SUM(ENERO:DICIEMBRE!P78)</f>
        <v>1455</v>
      </c>
      <c r="Q78" s="18">
        <f>SUM(ENERO:DICIEMBRE!Q78)</f>
        <v>7</v>
      </c>
      <c r="R78" s="18">
        <f>SUM(ENERO:DICIEMBRE!R78)</f>
        <v>0</v>
      </c>
      <c r="S78" s="18">
        <f>SUM(ENERO:DICIEMBRE!S78)</f>
        <v>0</v>
      </c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811" t="s">
        <v>105</v>
      </c>
      <c r="B79" s="812"/>
      <c r="C79" s="813"/>
      <c r="D79" s="324">
        <f t="shared" ref="D79:D106" si="10">SUM(G79:N79)</f>
        <v>787</v>
      </c>
      <c r="E79" s="18">
        <f>SUM(ENERO:DICIEMBRE!E79)</f>
        <v>345</v>
      </c>
      <c r="F79" s="18">
        <f>SUM(ENERO:DICIEMBRE!F79)</f>
        <v>442</v>
      </c>
      <c r="G79" s="18">
        <f>SUM(ENERO:DICIEMBRE!G79)</f>
        <v>97</v>
      </c>
      <c r="H79" s="18">
        <f>SUM(ENERO:DICIEMBRE!H79)</f>
        <v>39</v>
      </c>
      <c r="I79" s="18">
        <f>SUM(ENERO:DICIEMBRE!I79)</f>
        <v>35</v>
      </c>
      <c r="J79" s="18">
        <f>SUM(ENERO:DICIEMBRE!J79)</f>
        <v>17</v>
      </c>
      <c r="K79" s="18">
        <f>SUM(ENERO:DICIEMBRE!K79)</f>
        <v>110</v>
      </c>
      <c r="L79" s="18">
        <f>SUM(ENERO:DICIEMBRE!L79)</f>
        <v>51</v>
      </c>
      <c r="M79" s="18">
        <f>SUM(ENERO:DICIEMBRE!M79)</f>
        <v>328</v>
      </c>
      <c r="N79" s="18">
        <f>SUM(ENERO:DICIEMBRE!N79)</f>
        <v>110</v>
      </c>
      <c r="O79" s="18">
        <f>SUM(ENERO:DICIEMBRE!O79)</f>
        <v>1</v>
      </c>
      <c r="P79" s="18">
        <f>SUM(ENERO:DICIEMBRE!P79)</f>
        <v>787</v>
      </c>
      <c r="Q79" s="18">
        <f>SUM(ENERO:DICIEMBRE!Q79)</f>
        <v>6</v>
      </c>
      <c r="R79" s="18">
        <f>SUM(ENERO:DICIEMBRE!R79)</f>
        <v>0</v>
      </c>
      <c r="S79" s="18">
        <f>SUM(ENERO:DICIEMBRE!S79)</f>
        <v>0</v>
      </c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3880</v>
      </c>
      <c r="E80" s="18">
        <f>SUM(ENERO:DICIEMBRE!E80)</f>
        <v>1429</v>
      </c>
      <c r="F80" s="18">
        <f>SUM(ENERO:DICIEMBRE!F80)</f>
        <v>2451</v>
      </c>
      <c r="G80" s="18">
        <f>SUM(ENERO:DICIEMBRE!G80)</f>
        <v>714</v>
      </c>
      <c r="H80" s="18">
        <f>SUM(ENERO:DICIEMBRE!H80)</f>
        <v>334</v>
      </c>
      <c r="I80" s="18">
        <f>SUM(ENERO:DICIEMBRE!I80)</f>
        <v>203</v>
      </c>
      <c r="J80" s="18">
        <f>SUM(ENERO:DICIEMBRE!J80)</f>
        <v>57</v>
      </c>
      <c r="K80" s="18">
        <f>SUM(ENERO:DICIEMBRE!K80)</f>
        <v>476</v>
      </c>
      <c r="L80" s="18">
        <f>SUM(ENERO:DICIEMBRE!L80)</f>
        <v>194</v>
      </c>
      <c r="M80" s="18">
        <f>SUM(ENERO:DICIEMBRE!M80)</f>
        <v>1643</v>
      </c>
      <c r="N80" s="18">
        <f>SUM(ENERO:DICIEMBRE!N80)</f>
        <v>259</v>
      </c>
      <c r="O80" s="18">
        <f>SUM(ENERO:DICIEMBRE!O80)</f>
        <v>3</v>
      </c>
      <c r="P80" s="18">
        <f>SUM(ENERO:DICIEMBRE!P80)</f>
        <v>3880</v>
      </c>
      <c r="Q80" s="18">
        <f>SUM(ENERO:DICIEMBRE!Q80)</f>
        <v>23</v>
      </c>
      <c r="R80" s="18">
        <f>SUM(ENERO:DICIEMBRE!R80)</f>
        <v>0</v>
      </c>
      <c r="S80" s="18">
        <f>SUM(ENERO:DICIEMBRE!S80)</f>
        <v>0</v>
      </c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811" t="s">
        <v>107</v>
      </c>
      <c r="B81" s="812"/>
      <c r="C81" s="813"/>
      <c r="D81" s="324">
        <f t="shared" si="10"/>
        <v>0</v>
      </c>
      <c r="E81" s="18">
        <f>SUM(ENERO:DICIEMBRE!E81)</f>
        <v>0</v>
      </c>
      <c r="F81" s="18">
        <f>SUM(ENERO:DICIEMBRE!F81)</f>
        <v>0</v>
      </c>
      <c r="G81" s="18">
        <f>SUM(ENERO:DICIEMBRE!G81)</f>
        <v>0</v>
      </c>
      <c r="H81" s="18">
        <f>SUM(ENERO:DICIEMBRE!H81)</f>
        <v>0</v>
      </c>
      <c r="I81" s="18">
        <f>SUM(ENERO:DICIEMBRE!I81)</f>
        <v>0</v>
      </c>
      <c r="J81" s="18">
        <f>SUM(ENERO:DICIEMBRE!J81)</f>
        <v>0</v>
      </c>
      <c r="K81" s="18">
        <f>SUM(ENERO:DICIEMBRE!K81)</f>
        <v>0</v>
      </c>
      <c r="L81" s="18">
        <f>SUM(ENERO:DICIEMBRE!L81)</f>
        <v>0</v>
      </c>
      <c r="M81" s="18">
        <f>SUM(ENERO:DICIEMBRE!M81)</f>
        <v>0</v>
      </c>
      <c r="N81" s="18">
        <f>SUM(ENERO:DICIEMBRE!N81)</f>
        <v>0</v>
      </c>
      <c r="O81" s="18">
        <f>SUM(ENERO:DICIEMBRE!O81)</f>
        <v>0</v>
      </c>
      <c r="P81" s="18">
        <f>SUM(ENERO:DICIEMBRE!P81)</f>
        <v>0</v>
      </c>
      <c r="Q81" s="18">
        <f>SUM(ENERO:DICIEMBRE!Q81)</f>
        <v>0</v>
      </c>
      <c r="R81" s="18">
        <f>SUM(ENERO:DICIEMBRE!R81)</f>
        <v>0</v>
      </c>
      <c r="S81" s="18">
        <f>SUM(ENERO:DICIEMBRE!S81)</f>
        <v>0</v>
      </c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811" t="s">
        <v>108</v>
      </c>
      <c r="B82" s="812"/>
      <c r="C82" s="813"/>
      <c r="D82" s="324">
        <f t="shared" si="10"/>
        <v>2715</v>
      </c>
      <c r="E82" s="18">
        <f>SUM(ENERO:DICIEMBRE!E82)</f>
        <v>705</v>
      </c>
      <c r="F82" s="18">
        <f>SUM(ENERO:DICIEMBRE!F82)</f>
        <v>2010</v>
      </c>
      <c r="G82" s="52"/>
      <c r="H82" s="121"/>
      <c r="I82" s="121"/>
      <c r="J82" s="18">
        <f>SUM(ENERO:DICIEMBRE!J82)</f>
        <v>22</v>
      </c>
      <c r="K82" s="18">
        <f>SUM(ENERO:DICIEMBRE!K82)</f>
        <v>64</v>
      </c>
      <c r="L82" s="18">
        <f>SUM(ENERO:DICIEMBRE!L82)</f>
        <v>111</v>
      </c>
      <c r="M82" s="18">
        <f>SUM(ENERO:DICIEMBRE!M82)</f>
        <v>2094</v>
      </c>
      <c r="N82" s="18">
        <f>SUM(ENERO:DICIEMBRE!N82)</f>
        <v>424</v>
      </c>
      <c r="O82" s="18">
        <f>SUM(ENERO:DICIEMBRE!O82)</f>
        <v>49</v>
      </c>
      <c r="P82" s="18">
        <f>SUM(ENERO:DICIEMBRE!P82)</f>
        <v>2715</v>
      </c>
      <c r="Q82" s="18">
        <f>SUM(ENERO:DICIEMBRE!Q82)</f>
        <v>24</v>
      </c>
      <c r="R82" s="18">
        <f>SUM(ENERO:DICIEMBRE!R82)</f>
        <v>0</v>
      </c>
      <c r="S82" s="18">
        <f>SUM(ENERO:DICIEMBRE!S82)</f>
        <v>0</v>
      </c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814" t="s">
        <v>109</v>
      </c>
      <c r="B83" s="815"/>
      <c r="C83" s="816"/>
      <c r="D83" s="326">
        <f t="shared" si="10"/>
        <v>286</v>
      </c>
      <c r="E83" s="18">
        <f>SUM(ENERO:DICIEMBRE!E83)</f>
        <v>113</v>
      </c>
      <c r="F83" s="18">
        <f>SUM(ENERO:DICIEMBRE!F83)</f>
        <v>173</v>
      </c>
      <c r="G83" s="52"/>
      <c r="H83" s="121"/>
      <c r="I83" s="121"/>
      <c r="J83" s="18">
        <f>SUM(ENERO:DICIEMBRE!J83)</f>
        <v>10</v>
      </c>
      <c r="K83" s="18">
        <f>SUM(ENERO:DICIEMBRE!K83)</f>
        <v>120</v>
      </c>
      <c r="L83" s="18">
        <f>SUM(ENERO:DICIEMBRE!L83)</f>
        <v>15</v>
      </c>
      <c r="M83" s="18">
        <f>SUM(ENERO:DICIEMBRE!M83)</f>
        <v>124</v>
      </c>
      <c r="N83" s="18">
        <f>SUM(ENERO:DICIEMBRE!N83)</f>
        <v>17</v>
      </c>
      <c r="O83" s="18">
        <f>SUM(ENERO:DICIEMBRE!O83)</f>
        <v>8</v>
      </c>
      <c r="P83" s="18">
        <f>SUM(ENERO:DICIEMBRE!P83)</f>
        <v>286</v>
      </c>
      <c r="Q83" s="18">
        <f>SUM(ENERO:DICIEMBRE!Q83)</f>
        <v>1</v>
      </c>
      <c r="R83" s="18">
        <f>SUM(ENERO:DICIEMBRE!R83)</f>
        <v>0</v>
      </c>
      <c r="S83" s="18">
        <f>SUM(ENERO:DICIEMBRE!S83)</f>
        <v>0</v>
      </c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814" t="s">
        <v>110</v>
      </c>
      <c r="B84" s="815"/>
      <c r="C84" s="816"/>
      <c r="D84" s="326">
        <f t="shared" si="10"/>
        <v>203</v>
      </c>
      <c r="E84" s="18">
        <f>SUM(ENERO:DICIEMBRE!E84)</f>
        <v>39</v>
      </c>
      <c r="F84" s="18">
        <f>SUM(ENERO:DICIEMBRE!F84)</f>
        <v>164</v>
      </c>
      <c r="G84" s="52"/>
      <c r="H84" s="121"/>
      <c r="I84" s="121"/>
      <c r="J84" s="18">
        <f>SUM(ENERO:DICIEMBRE!J84)</f>
        <v>1</v>
      </c>
      <c r="K84" s="18">
        <f>SUM(ENERO:DICIEMBRE!K84)</f>
        <v>6</v>
      </c>
      <c r="L84" s="18">
        <f>SUM(ENERO:DICIEMBRE!L84)</f>
        <v>18</v>
      </c>
      <c r="M84" s="18">
        <f>SUM(ENERO:DICIEMBRE!M84)</f>
        <v>170</v>
      </c>
      <c r="N84" s="18">
        <f>SUM(ENERO:DICIEMBRE!N84)</f>
        <v>8</v>
      </c>
      <c r="O84" s="18">
        <f>SUM(ENERO:DICIEMBRE!O84)</f>
        <v>21</v>
      </c>
      <c r="P84" s="18">
        <f>SUM(ENERO:DICIEMBRE!P84)</f>
        <v>203</v>
      </c>
      <c r="Q84" s="18">
        <f>SUM(ENERO:DICIEMBRE!Q84)</f>
        <v>1</v>
      </c>
      <c r="R84" s="18">
        <f>SUM(ENERO:DICIEMBRE!R84)</f>
        <v>0</v>
      </c>
      <c r="S84" s="18">
        <f>SUM(ENERO:DICIEMBRE!S84)</f>
        <v>0</v>
      </c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814" t="s">
        <v>111</v>
      </c>
      <c r="B85" s="815"/>
      <c r="C85" s="816"/>
      <c r="D85" s="326">
        <f t="shared" si="10"/>
        <v>179</v>
      </c>
      <c r="E85" s="18">
        <f>SUM(ENERO:DICIEMBRE!E85)</f>
        <v>60</v>
      </c>
      <c r="F85" s="18">
        <f>SUM(ENERO:DICIEMBRE!F85)</f>
        <v>119</v>
      </c>
      <c r="G85" s="52"/>
      <c r="H85" s="121"/>
      <c r="I85" s="121"/>
      <c r="J85" s="18">
        <f>SUM(ENERO:DICIEMBRE!J85)</f>
        <v>13</v>
      </c>
      <c r="K85" s="18">
        <f>SUM(ENERO:DICIEMBRE!K85)</f>
        <v>24</v>
      </c>
      <c r="L85" s="18">
        <f>SUM(ENERO:DICIEMBRE!L85)</f>
        <v>32</v>
      </c>
      <c r="M85" s="18">
        <f>SUM(ENERO:DICIEMBRE!M85)</f>
        <v>107</v>
      </c>
      <c r="N85" s="18">
        <f>SUM(ENERO:DICIEMBRE!N85)</f>
        <v>3</v>
      </c>
      <c r="O85" s="18">
        <f>SUM(ENERO:DICIEMBRE!O85)</f>
        <v>9</v>
      </c>
      <c r="P85" s="18">
        <f>SUM(ENERO:DICIEMBRE!P85)</f>
        <v>179</v>
      </c>
      <c r="Q85" s="18">
        <f>SUM(ENERO:DICIEMBRE!Q85)</f>
        <v>0</v>
      </c>
      <c r="R85" s="18">
        <f>SUM(ENERO:DICIEMBRE!R85)</f>
        <v>0</v>
      </c>
      <c r="S85" s="18">
        <f>SUM(ENERO:DICIEMBRE!S85)</f>
        <v>0</v>
      </c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814" t="s">
        <v>53</v>
      </c>
      <c r="B86" s="815"/>
      <c r="C86" s="816"/>
      <c r="D86" s="326">
        <f t="shared" si="10"/>
        <v>0</v>
      </c>
      <c r="E86" s="18">
        <f>SUM(ENERO:DICIEMBRE!E86)</f>
        <v>0</v>
      </c>
      <c r="F86" s="18">
        <f>SUM(ENERO:DICIEMBRE!F86)</f>
        <v>0</v>
      </c>
      <c r="G86" s="52"/>
      <c r="H86" s="121"/>
      <c r="I86" s="121"/>
      <c r="J86" s="18">
        <f>SUM(ENERO:DICIEMBRE!J86)</f>
        <v>0</v>
      </c>
      <c r="K86" s="18">
        <f>SUM(ENERO:DICIEMBRE!K86)</f>
        <v>0</v>
      </c>
      <c r="L86" s="18">
        <f>SUM(ENERO:DICIEMBRE!L86)</f>
        <v>0</v>
      </c>
      <c r="M86" s="18">
        <f>SUM(ENERO:DICIEMBRE!M86)</f>
        <v>0</v>
      </c>
      <c r="N86" s="18">
        <f>SUM(ENERO:DICIEMBRE!N86)</f>
        <v>0</v>
      </c>
      <c r="O86" s="18">
        <f>SUM(ENERO:DICIEMBRE!O86)</f>
        <v>0</v>
      </c>
      <c r="P86" s="18">
        <f>SUM(ENERO:DICIEMBRE!P86)</f>
        <v>0</v>
      </c>
      <c r="Q86" s="18">
        <f>SUM(ENERO:DICIEMBRE!Q86)</f>
        <v>0</v>
      </c>
      <c r="R86" s="18">
        <f>SUM(ENERO:DICIEMBRE!R86)</f>
        <v>0</v>
      </c>
      <c r="S86" s="18">
        <f>SUM(ENERO:DICIEMBRE!S86)</f>
        <v>0</v>
      </c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811" t="s">
        <v>112</v>
      </c>
      <c r="B87" s="812"/>
      <c r="C87" s="813"/>
      <c r="D87" s="324">
        <f t="shared" si="10"/>
        <v>0</v>
      </c>
      <c r="E87" s="18">
        <f>SUM(ENERO:DICIEMBRE!E87)</f>
        <v>0</v>
      </c>
      <c r="F87" s="18">
        <f>SUM(ENERO:DICIEMBRE!F87)</f>
        <v>0</v>
      </c>
      <c r="G87" s="52"/>
      <c r="H87" s="121"/>
      <c r="I87" s="121"/>
      <c r="J87" s="18">
        <f>SUM(ENERO:DICIEMBRE!J87)</f>
        <v>0</v>
      </c>
      <c r="K87" s="18">
        <f>SUM(ENERO:DICIEMBRE!K87)</f>
        <v>0</v>
      </c>
      <c r="L87" s="18">
        <f>SUM(ENERO:DICIEMBRE!L87)</f>
        <v>0</v>
      </c>
      <c r="M87" s="18">
        <f>SUM(ENERO:DICIEMBRE!M87)</f>
        <v>0</v>
      </c>
      <c r="N87" s="18">
        <f>SUM(ENERO:DICIEMBRE!N87)</f>
        <v>0</v>
      </c>
      <c r="O87" s="18">
        <f>SUM(ENERO:DICIEMBRE!O87)</f>
        <v>0</v>
      </c>
      <c r="P87" s="18">
        <f>SUM(ENERO:DICIEMBRE!P87)</f>
        <v>0</v>
      </c>
      <c r="Q87" s="18">
        <f>SUM(ENERO:DICIEMBRE!Q87)</f>
        <v>0</v>
      </c>
      <c r="R87" s="18">
        <f>SUM(ENERO:DICIEMBRE!R87)</f>
        <v>0</v>
      </c>
      <c r="S87" s="18">
        <f>SUM(ENERO:DICIEMBRE!S87)</f>
        <v>0</v>
      </c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811" t="s">
        <v>113</v>
      </c>
      <c r="B88" s="812"/>
      <c r="C88" s="813"/>
      <c r="D88" s="324">
        <f t="shared" si="10"/>
        <v>0</v>
      </c>
      <c r="E88" s="18">
        <f>SUM(ENERO:DICIEMBRE!E88)</f>
        <v>0</v>
      </c>
      <c r="F88" s="18">
        <f>SUM(ENERO:DICIEMBRE!F88)</f>
        <v>0</v>
      </c>
      <c r="G88" s="52"/>
      <c r="H88" s="121"/>
      <c r="I88" s="121"/>
      <c r="J88" s="121"/>
      <c r="K88" s="121"/>
      <c r="L88" s="18">
        <f>SUM(ENERO:DICIEMBRE!L88)</f>
        <v>0</v>
      </c>
      <c r="M88" s="18">
        <f>SUM(ENERO:DICIEMBRE!M88)</f>
        <v>0</v>
      </c>
      <c r="N88" s="18">
        <f>SUM(ENERO:DICIEMBRE!N88)</f>
        <v>0</v>
      </c>
      <c r="O88" s="18">
        <f>SUM(ENERO:DICIEMBRE!O88)</f>
        <v>0</v>
      </c>
      <c r="P88" s="18">
        <f>SUM(ENERO:DICIEMBRE!P88)</f>
        <v>0</v>
      </c>
      <c r="Q88" s="18">
        <f>SUM(ENERO:DICIEMBRE!Q88)</f>
        <v>0</v>
      </c>
      <c r="R88" s="18">
        <f>SUM(ENERO:DICIEMBRE!R88)</f>
        <v>0</v>
      </c>
      <c r="S88" s="18">
        <f>SUM(ENERO:DICIEMBRE!S88)</f>
        <v>0</v>
      </c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811" t="s">
        <v>114</v>
      </c>
      <c r="B89" s="812"/>
      <c r="C89" s="813"/>
      <c r="D89" s="324">
        <f t="shared" si="10"/>
        <v>143</v>
      </c>
      <c r="E89" s="18">
        <f>SUM(ENERO:DICIEMBRE!E89)</f>
        <v>42</v>
      </c>
      <c r="F89" s="18">
        <f>SUM(ENERO:DICIEMBRE!F89)</f>
        <v>101</v>
      </c>
      <c r="G89" s="52"/>
      <c r="H89" s="121"/>
      <c r="I89" s="18">
        <f>SUM(ENERO:DICIEMBRE!I89)</f>
        <v>0</v>
      </c>
      <c r="J89" s="18">
        <f>SUM(ENERO:DICIEMBRE!J89)</f>
        <v>7</v>
      </c>
      <c r="K89" s="18">
        <f>SUM(ENERO:DICIEMBRE!K89)</f>
        <v>5</v>
      </c>
      <c r="L89" s="18">
        <f>SUM(ENERO:DICIEMBRE!L89)</f>
        <v>7</v>
      </c>
      <c r="M89" s="18">
        <f>SUM(ENERO:DICIEMBRE!M89)</f>
        <v>108</v>
      </c>
      <c r="N89" s="18">
        <f>SUM(ENERO:DICIEMBRE!N89)</f>
        <v>16</v>
      </c>
      <c r="O89" s="18">
        <f>SUM(ENERO:DICIEMBRE!O89)</f>
        <v>0</v>
      </c>
      <c r="P89" s="18">
        <f>SUM(ENERO:DICIEMBRE!P89)</f>
        <v>143</v>
      </c>
      <c r="Q89" s="18">
        <f>SUM(ENERO:DICIEMBRE!Q89)</f>
        <v>0</v>
      </c>
      <c r="R89" s="18">
        <f>SUM(ENERO:DICIEMBRE!R89)</f>
        <v>0</v>
      </c>
      <c r="S89" s="18">
        <f>SUM(ENERO:DICIEMBRE!S89)</f>
        <v>0</v>
      </c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811" t="s">
        <v>115</v>
      </c>
      <c r="B90" s="812"/>
      <c r="C90" s="813"/>
      <c r="D90" s="324">
        <f t="shared" si="10"/>
        <v>0</v>
      </c>
      <c r="E90" s="18">
        <f>SUM(ENERO:DICIEMBRE!E90)</f>
        <v>0</v>
      </c>
      <c r="F90" s="18">
        <f>SUM(ENERO:DICIEMBRE!F90)</f>
        <v>0</v>
      </c>
      <c r="G90" s="18">
        <f>SUM(ENERO:DICIEMBRE!G90)</f>
        <v>0</v>
      </c>
      <c r="H90" s="121"/>
      <c r="I90" s="121"/>
      <c r="J90" s="121"/>
      <c r="K90" s="18">
        <f>SUM(ENERO:DICIEMBRE!K90)</f>
        <v>0</v>
      </c>
      <c r="L90" s="121"/>
      <c r="M90" s="227"/>
      <c r="N90" s="117"/>
      <c r="O90" s="55"/>
      <c r="P90" s="18">
        <f>SUM(ENERO:DICIEMBRE!P90)</f>
        <v>0</v>
      </c>
      <c r="Q90" s="125"/>
      <c r="R90" s="18">
        <f>SUM(ENERO:DICIEMBRE!R90)</f>
        <v>0</v>
      </c>
      <c r="S90" s="18">
        <f>SUM(ENERO:DICIEMBRE!S90)</f>
        <v>0</v>
      </c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811" t="s">
        <v>116</v>
      </c>
      <c r="B91" s="812"/>
      <c r="C91" s="813"/>
      <c r="D91" s="324">
        <f t="shared" si="10"/>
        <v>0</v>
      </c>
      <c r="E91" s="18">
        <f>SUM(ENERO:DICIEMBRE!E91)</f>
        <v>0</v>
      </c>
      <c r="F91" s="18">
        <f>SUM(ENERO:DICIEMBRE!F91)</f>
        <v>0</v>
      </c>
      <c r="G91" s="18">
        <f>SUM(ENERO:DICIEMBRE!G91)</f>
        <v>0</v>
      </c>
      <c r="H91" s="121"/>
      <c r="I91" s="121"/>
      <c r="J91" s="121"/>
      <c r="K91" s="18">
        <f>SUM(ENERO:DICIEMBRE!K91)</f>
        <v>0</v>
      </c>
      <c r="L91" s="121"/>
      <c r="M91" s="227"/>
      <c r="N91" s="117"/>
      <c r="O91" s="55"/>
      <c r="P91" s="18">
        <f>SUM(ENERO:DICIEMBRE!P91)</f>
        <v>0</v>
      </c>
      <c r="Q91" s="125"/>
      <c r="R91" s="18">
        <f>SUM(ENERO:DICIEMBRE!R91)</f>
        <v>0</v>
      </c>
      <c r="S91" s="18">
        <f>SUM(ENERO:DICIEMBRE!S91)</f>
        <v>0</v>
      </c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811" t="s">
        <v>117</v>
      </c>
      <c r="B92" s="812"/>
      <c r="C92" s="813"/>
      <c r="D92" s="324">
        <f t="shared" si="10"/>
        <v>3754</v>
      </c>
      <c r="E92" s="18">
        <f>SUM(ENERO:DICIEMBRE!E92)</f>
        <v>1735</v>
      </c>
      <c r="F92" s="18">
        <f>SUM(ENERO:DICIEMBRE!F92)</f>
        <v>2019</v>
      </c>
      <c r="G92" s="18">
        <f>SUM(ENERO:DICIEMBRE!G92)</f>
        <v>4</v>
      </c>
      <c r="H92" s="18">
        <f>SUM(ENERO:DICIEMBRE!H92)</f>
        <v>22</v>
      </c>
      <c r="I92" s="18">
        <f>SUM(ENERO:DICIEMBRE!I92)</f>
        <v>12</v>
      </c>
      <c r="J92" s="18">
        <f>SUM(ENERO:DICIEMBRE!J92)</f>
        <v>342</v>
      </c>
      <c r="K92" s="18">
        <f>SUM(ENERO:DICIEMBRE!K92)</f>
        <v>1359</v>
      </c>
      <c r="L92" s="18">
        <f>SUM(ENERO:DICIEMBRE!L92)</f>
        <v>1902</v>
      </c>
      <c r="M92" s="18">
        <f>SUM(ENERO:DICIEMBRE!M92)</f>
        <v>113</v>
      </c>
      <c r="N92" s="18">
        <f>SUM(ENERO:DICIEMBRE!N92)</f>
        <v>0</v>
      </c>
      <c r="O92" s="55"/>
      <c r="P92" s="18">
        <f>SUM(ENERO:DICIEMBRE!P92)</f>
        <v>3754</v>
      </c>
      <c r="Q92" s="18">
        <f>SUM(ENERO:DICIEMBRE!Q92)</f>
        <v>0</v>
      </c>
      <c r="R92" s="18">
        <f>SUM(ENERO:DICIEMBRE!R92)</f>
        <v>0</v>
      </c>
      <c r="S92" s="18">
        <f>SUM(ENERO:DICIEMBRE!S92)</f>
        <v>0</v>
      </c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811" t="s">
        <v>118</v>
      </c>
      <c r="B93" s="812"/>
      <c r="C93" s="813"/>
      <c r="D93" s="324">
        <f t="shared" si="10"/>
        <v>101</v>
      </c>
      <c r="E93" s="18">
        <f>SUM(ENERO:DICIEMBRE!E93)</f>
        <v>48</v>
      </c>
      <c r="F93" s="18">
        <f>SUM(ENERO:DICIEMBRE!F93)</f>
        <v>53</v>
      </c>
      <c r="G93" s="18">
        <f>SUM(ENERO:DICIEMBRE!G93)</f>
        <v>0</v>
      </c>
      <c r="H93" s="18">
        <f>SUM(ENERO:DICIEMBRE!H93)</f>
        <v>4</v>
      </c>
      <c r="I93" s="18">
        <f>SUM(ENERO:DICIEMBRE!I93)</f>
        <v>1</v>
      </c>
      <c r="J93" s="18">
        <f>SUM(ENERO:DICIEMBRE!J93)</f>
        <v>17</v>
      </c>
      <c r="K93" s="18">
        <f>SUM(ENERO:DICIEMBRE!K93)</f>
        <v>44</v>
      </c>
      <c r="L93" s="18">
        <f>SUM(ENERO:DICIEMBRE!L93)</f>
        <v>30</v>
      </c>
      <c r="M93" s="18">
        <f>SUM(ENERO:DICIEMBRE!M93)</f>
        <v>5</v>
      </c>
      <c r="N93" s="18">
        <f>SUM(ENERO:DICIEMBRE!N93)</f>
        <v>0</v>
      </c>
      <c r="O93" s="55"/>
      <c r="P93" s="18">
        <f>SUM(ENERO:DICIEMBRE!P93)</f>
        <v>101</v>
      </c>
      <c r="Q93" s="18">
        <f>SUM(ENERO:DICIEMBRE!Q93)</f>
        <v>0</v>
      </c>
      <c r="R93" s="18">
        <f>SUM(ENERO:DICIEMBRE!R93)</f>
        <v>0</v>
      </c>
      <c r="S93" s="18">
        <f>SUM(ENERO:DICIEMBRE!S93)</f>
        <v>0</v>
      </c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811" t="s">
        <v>119</v>
      </c>
      <c r="B94" s="812"/>
      <c r="C94" s="813"/>
      <c r="D94" s="327">
        <f t="shared" si="10"/>
        <v>219</v>
      </c>
      <c r="E94" s="18">
        <f>SUM(ENERO:DICIEMBRE!E94)</f>
        <v>89</v>
      </c>
      <c r="F94" s="18">
        <f>SUM(ENERO:DICIEMBRE!F94)</f>
        <v>130</v>
      </c>
      <c r="G94" s="18">
        <f>SUM(ENERO:DICIEMBRE!G94)</f>
        <v>0</v>
      </c>
      <c r="H94" s="18">
        <f>SUM(ENERO:DICIEMBRE!H94)</f>
        <v>0</v>
      </c>
      <c r="I94" s="18">
        <f>SUM(ENERO:DICIEMBRE!I94)</f>
        <v>0</v>
      </c>
      <c r="J94" s="18">
        <f>SUM(ENERO:DICIEMBRE!J94)</f>
        <v>32</v>
      </c>
      <c r="K94" s="18">
        <f>SUM(ENERO:DICIEMBRE!K94)</f>
        <v>93</v>
      </c>
      <c r="L94" s="18">
        <f>SUM(ENERO:DICIEMBRE!L94)</f>
        <v>94</v>
      </c>
      <c r="M94" s="18">
        <f>SUM(ENERO:DICIEMBRE!M94)</f>
        <v>0</v>
      </c>
      <c r="N94" s="18">
        <f>SUM(ENERO:DICIEMBRE!N94)</f>
        <v>0</v>
      </c>
      <c r="O94" s="55"/>
      <c r="P94" s="18">
        <f>SUM(ENERO:DICIEMBRE!P94)</f>
        <v>219</v>
      </c>
      <c r="Q94" s="18">
        <f>SUM(ENERO:DICIEMBRE!Q94)</f>
        <v>0</v>
      </c>
      <c r="R94" s="18">
        <f>SUM(ENERO:DICIEMBRE!R94)</f>
        <v>0</v>
      </c>
      <c r="S94" s="18">
        <f>SUM(ENERO:DICIEMBRE!S94)</f>
        <v>0</v>
      </c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814" t="s">
        <v>120</v>
      </c>
      <c r="B95" s="815"/>
      <c r="C95" s="816"/>
      <c r="D95" s="328">
        <f t="shared" si="10"/>
        <v>0</v>
      </c>
      <c r="E95" s="18">
        <f>SUM(ENERO:DICIEMBRE!E95)</f>
        <v>0</v>
      </c>
      <c r="F95" s="18">
        <f>SUM(ENERO:DICIEMBRE!F95)</f>
        <v>0</v>
      </c>
      <c r="G95" s="18">
        <f>SUM(ENERO:DICIEMBRE!G95)</f>
        <v>0</v>
      </c>
      <c r="H95" s="18">
        <f>SUM(ENERO:DICIEMBRE!H95)</f>
        <v>0</v>
      </c>
      <c r="I95" s="18">
        <f>SUM(ENERO:DICIEMBRE!I95)</f>
        <v>0</v>
      </c>
      <c r="J95" s="18">
        <f>SUM(ENERO:DICIEMBRE!J95)</f>
        <v>0</v>
      </c>
      <c r="K95" s="18">
        <f>SUM(ENERO:DICIEMBRE!K95)</f>
        <v>0</v>
      </c>
      <c r="L95" s="18">
        <f>SUM(ENERO:DICIEMBRE!L95)</f>
        <v>0</v>
      </c>
      <c r="M95" s="18">
        <f>SUM(ENERO:DICIEMBRE!M95)</f>
        <v>0</v>
      </c>
      <c r="N95" s="18">
        <f>SUM(ENERO:DICIEMBRE!N95)</f>
        <v>0</v>
      </c>
      <c r="O95" s="55"/>
      <c r="P95" s="18">
        <f>SUM(ENERO:DICIEMBRE!P95)</f>
        <v>0</v>
      </c>
      <c r="Q95" s="18">
        <f>SUM(ENERO:DICIEMBRE!Q95)</f>
        <v>0</v>
      </c>
      <c r="R95" s="18">
        <f>SUM(ENERO:DICIEMBRE!R95)</f>
        <v>0</v>
      </c>
      <c r="S95" s="18">
        <f>SUM(ENERO:DICIEMBRE!S95)</f>
        <v>0</v>
      </c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811" t="s">
        <v>121</v>
      </c>
      <c r="B96" s="812"/>
      <c r="C96" s="813"/>
      <c r="D96" s="324">
        <f t="shared" si="10"/>
        <v>0</v>
      </c>
      <c r="E96" s="18">
        <f>SUM(ENERO:DICIEMBRE!E96)</f>
        <v>0</v>
      </c>
      <c r="F96" s="18">
        <f>SUM(ENERO:DICIEMBRE!F96)</f>
        <v>0</v>
      </c>
      <c r="G96" s="52"/>
      <c r="H96" s="121"/>
      <c r="I96" s="121"/>
      <c r="J96" s="18">
        <f>SUM(ENERO:DICIEMBRE!J96)</f>
        <v>0</v>
      </c>
      <c r="K96" s="18">
        <f>SUM(ENERO:DICIEMBRE!K96)</f>
        <v>0</v>
      </c>
      <c r="L96" s="18">
        <f>SUM(ENERO:DICIEMBRE!L96)</f>
        <v>0</v>
      </c>
      <c r="M96" s="18">
        <f>SUM(ENERO:DICIEMBRE!M96)</f>
        <v>0</v>
      </c>
      <c r="N96" s="18">
        <f>SUM(ENERO:DICIEMBRE!N96)</f>
        <v>0</v>
      </c>
      <c r="O96" s="18">
        <f>SUM(ENERO:DICIEMBRE!O96)</f>
        <v>0</v>
      </c>
      <c r="P96" s="18">
        <f>SUM(ENERO:DICIEMBRE!P96)</f>
        <v>0</v>
      </c>
      <c r="Q96" s="18">
        <f>SUM(ENERO:DICIEMBRE!Q96)</f>
        <v>0</v>
      </c>
      <c r="R96" s="18">
        <f>SUM(ENERO:DICIEMBRE!R96)</f>
        <v>0</v>
      </c>
      <c r="S96" s="18">
        <f>SUM(ENERO:DICIEMBRE!S96)</f>
        <v>0</v>
      </c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814" t="s">
        <v>122</v>
      </c>
      <c r="B97" s="815"/>
      <c r="C97" s="816"/>
      <c r="D97" s="328">
        <f t="shared" si="10"/>
        <v>0</v>
      </c>
      <c r="E97" s="18">
        <f>SUM(ENERO:DICIEMBRE!E97)</f>
        <v>0</v>
      </c>
      <c r="F97" s="18">
        <f>SUM(ENERO:DICIEMBRE!F97)</f>
        <v>0</v>
      </c>
      <c r="G97" s="52"/>
      <c r="H97" s="121"/>
      <c r="I97" s="121"/>
      <c r="J97" s="18">
        <f>SUM(ENERO:DICIEMBRE!J97)</f>
        <v>0</v>
      </c>
      <c r="K97" s="18">
        <f>SUM(ENERO:DICIEMBRE!K97)</f>
        <v>0</v>
      </c>
      <c r="L97" s="18">
        <f>SUM(ENERO:DICIEMBRE!L97)</f>
        <v>0</v>
      </c>
      <c r="M97" s="18">
        <f>SUM(ENERO:DICIEMBRE!M97)</f>
        <v>0</v>
      </c>
      <c r="N97" s="18">
        <f>SUM(ENERO:DICIEMBRE!N97)</f>
        <v>0</v>
      </c>
      <c r="O97" s="18">
        <f>SUM(ENERO:DICIEMBRE!O97)</f>
        <v>0</v>
      </c>
      <c r="P97" s="18">
        <f>SUM(ENERO:DICIEMBRE!P97)</f>
        <v>0</v>
      </c>
      <c r="Q97" s="18">
        <f>SUM(ENERO:DICIEMBRE!Q97)</f>
        <v>0</v>
      </c>
      <c r="R97" s="18">
        <f>SUM(ENERO:DICIEMBRE!R97)</f>
        <v>0</v>
      </c>
      <c r="S97" s="18">
        <f>SUM(ENERO:DICIEMBRE!S97)</f>
        <v>0</v>
      </c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814" t="s">
        <v>123</v>
      </c>
      <c r="B98" s="815"/>
      <c r="C98" s="816"/>
      <c r="D98" s="328">
        <f t="shared" si="10"/>
        <v>343</v>
      </c>
      <c r="E98" s="18">
        <f>SUM(ENERO:DICIEMBRE!E98)</f>
        <v>101</v>
      </c>
      <c r="F98" s="18">
        <f>SUM(ENERO:DICIEMBRE!F98)</f>
        <v>242</v>
      </c>
      <c r="G98" s="52"/>
      <c r="H98" s="121"/>
      <c r="I98" s="121"/>
      <c r="J98" s="121"/>
      <c r="K98" s="121"/>
      <c r="L98" s="18">
        <f>SUM(ENERO:DICIEMBRE!L98)</f>
        <v>0</v>
      </c>
      <c r="M98" s="18">
        <f>SUM(ENERO:DICIEMBRE!M98)</f>
        <v>160</v>
      </c>
      <c r="N98" s="18">
        <f>SUM(ENERO:DICIEMBRE!N98)</f>
        <v>183</v>
      </c>
      <c r="O98" s="18">
        <f>SUM(ENERO:DICIEMBRE!O98)</f>
        <v>32</v>
      </c>
      <c r="P98" s="18">
        <f>SUM(ENERO:DICIEMBRE!P98)</f>
        <v>343</v>
      </c>
      <c r="Q98" s="125"/>
      <c r="R98" s="18">
        <f>SUM(ENERO:DICIEMBRE!R98)</f>
        <v>0</v>
      </c>
      <c r="S98" s="18">
        <f>SUM(ENERO:DICIEMBRE!S98)</f>
        <v>0</v>
      </c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814" t="s">
        <v>124</v>
      </c>
      <c r="B99" s="815"/>
      <c r="C99" s="816"/>
      <c r="D99" s="328">
        <f t="shared" si="10"/>
        <v>0</v>
      </c>
      <c r="E99" s="18">
        <f>SUM(ENERO:DICIEMBRE!E99)</f>
        <v>0</v>
      </c>
      <c r="F99" s="18">
        <f>SUM(ENERO:DICIEMBRE!F99)</f>
        <v>0</v>
      </c>
      <c r="G99" s="52"/>
      <c r="H99" s="121"/>
      <c r="I99" s="121"/>
      <c r="J99" s="121"/>
      <c r="K99" s="121"/>
      <c r="L99" s="18">
        <f>SUM(ENERO:DICIEMBRE!L99)</f>
        <v>0</v>
      </c>
      <c r="M99" s="18">
        <f>SUM(ENERO:DICIEMBRE!M99)</f>
        <v>0</v>
      </c>
      <c r="N99" s="18">
        <f>SUM(ENERO:DICIEMBRE!N99)</f>
        <v>0</v>
      </c>
      <c r="O99" s="18">
        <f>SUM(ENERO:DICIEMBRE!O99)</f>
        <v>0</v>
      </c>
      <c r="P99" s="18">
        <f>SUM(ENERO:DICIEMBRE!P99)</f>
        <v>0</v>
      </c>
      <c r="Q99" s="125"/>
      <c r="R99" s="18">
        <f>SUM(ENERO:DICIEMBRE!R99)</f>
        <v>0</v>
      </c>
      <c r="S99" s="18">
        <f>SUM(ENERO:DICIEMBRE!S99)</f>
        <v>0</v>
      </c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814" t="s">
        <v>125</v>
      </c>
      <c r="B100" s="815"/>
      <c r="C100" s="816"/>
      <c r="D100" s="328">
        <f t="shared" si="10"/>
        <v>126</v>
      </c>
      <c r="E100" s="18">
        <f>SUM(ENERO:DICIEMBRE!E100)</f>
        <v>42</v>
      </c>
      <c r="F100" s="18">
        <f>SUM(ENERO:DICIEMBRE!F100)</f>
        <v>84</v>
      </c>
      <c r="G100" s="52"/>
      <c r="H100" s="121"/>
      <c r="I100" s="121"/>
      <c r="J100" s="121"/>
      <c r="K100" s="121"/>
      <c r="L100" s="18">
        <f>SUM(ENERO:DICIEMBRE!L100)</f>
        <v>3</v>
      </c>
      <c r="M100" s="18">
        <f>SUM(ENERO:DICIEMBRE!M100)</f>
        <v>57</v>
      </c>
      <c r="N100" s="18">
        <f>SUM(ENERO:DICIEMBRE!N100)</f>
        <v>66</v>
      </c>
      <c r="O100" s="18">
        <f>SUM(ENERO:DICIEMBRE!O100)</f>
        <v>1</v>
      </c>
      <c r="P100" s="18">
        <f>SUM(ENERO:DICIEMBRE!P100)</f>
        <v>126</v>
      </c>
      <c r="Q100" s="125"/>
      <c r="R100" s="18">
        <f>SUM(ENERO:DICIEMBRE!R100)</f>
        <v>0</v>
      </c>
      <c r="S100" s="18">
        <f>SUM(ENERO:DICIEMBRE!S100)</f>
        <v>0</v>
      </c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811" t="s">
        <v>126</v>
      </c>
      <c r="B101" s="812"/>
      <c r="C101" s="813"/>
      <c r="D101" s="324">
        <f t="shared" si="10"/>
        <v>54</v>
      </c>
      <c r="E101" s="18">
        <f>SUM(ENERO:DICIEMBRE!E101)</f>
        <v>19</v>
      </c>
      <c r="F101" s="18">
        <f>SUM(ENERO:DICIEMBRE!F101)</f>
        <v>35</v>
      </c>
      <c r="G101" s="18">
        <f>SUM(ENERO:DICIEMBRE!G101)</f>
        <v>0</v>
      </c>
      <c r="H101" s="18">
        <f>SUM(ENERO:DICIEMBRE!H101)</f>
        <v>0</v>
      </c>
      <c r="I101" s="18">
        <f>SUM(ENERO:DICIEMBRE!I101)</f>
        <v>0</v>
      </c>
      <c r="J101" s="18">
        <f>SUM(ENERO:DICIEMBRE!J101)</f>
        <v>0</v>
      </c>
      <c r="K101" s="18">
        <f>SUM(ENERO:DICIEMBRE!K101)</f>
        <v>5</v>
      </c>
      <c r="L101" s="18">
        <f>SUM(ENERO:DICIEMBRE!L101)</f>
        <v>7</v>
      </c>
      <c r="M101" s="18">
        <f>SUM(ENERO:DICIEMBRE!M101)</f>
        <v>29</v>
      </c>
      <c r="N101" s="18">
        <f>SUM(ENERO:DICIEMBRE!N101)</f>
        <v>13</v>
      </c>
      <c r="O101" s="18">
        <f>SUM(ENERO:DICIEMBRE!O101)</f>
        <v>0</v>
      </c>
      <c r="P101" s="18">
        <f>SUM(ENERO:DICIEMBRE!P101)</f>
        <v>54</v>
      </c>
      <c r="Q101" s="18">
        <f>SUM(ENERO:DICIEMBRE!Q101)</f>
        <v>0</v>
      </c>
      <c r="R101" s="18">
        <f>SUM(ENERO:DICIEMBRE!R101)</f>
        <v>0</v>
      </c>
      <c r="S101" s="18">
        <f>SUM(ENERO:DICIEMBRE!S101)</f>
        <v>0</v>
      </c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811" t="s">
        <v>127</v>
      </c>
      <c r="B102" s="812"/>
      <c r="C102" s="813"/>
      <c r="D102" s="324">
        <f t="shared" si="10"/>
        <v>1122</v>
      </c>
      <c r="E102" s="18">
        <f>SUM(ENERO:DICIEMBRE!E102)</f>
        <v>384</v>
      </c>
      <c r="F102" s="18">
        <f>SUM(ENERO:DICIEMBRE!F102)</f>
        <v>738</v>
      </c>
      <c r="G102" s="18">
        <f>SUM(ENERO:DICIEMBRE!G102)</f>
        <v>24</v>
      </c>
      <c r="H102" s="18">
        <f>SUM(ENERO:DICIEMBRE!H102)</f>
        <v>6</v>
      </c>
      <c r="I102" s="18">
        <f>SUM(ENERO:DICIEMBRE!I102)</f>
        <v>7</v>
      </c>
      <c r="J102" s="18">
        <f>SUM(ENERO:DICIEMBRE!J102)</f>
        <v>17</v>
      </c>
      <c r="K102" s="18">
        <f>SUM(ENERO:DICIEMBRE!K102)</f>
        <v>78</v>
      </c>
      <c r="L102" s="18">
        <f>SUM(ENERO:DICIEMBRE!L102)</f>
        <v>426</v>
      </c>
      <c r="M102" s="18">
        <f>SUM(ENERO:DICIEMBRE!M102)</f>
        <v>543</v>
      </c>
      <c r="N102" s="18">
        <f>SUM(ENERO:DICIEMBRE!N102)</f>
        <v>21</v>
      </c>
      <c r="O102" s="18">
        <f>SUM(ENERO:DICIEMBRE!O102)</f>
        <v>0</v>
      </c>
      <c r="P102" s="18">
        <f>SUM(ENERO:DICIEMBRE!P102)</f>
        <v>1122</v>
      </c>
      <c r="Q102" s="18">
        <f>SUM(ENERO:DICIEMBRE!Q102)</f>
        <v>0</v>
      </c>
      <c r="R102" s="18">
        <f>SUM(ENERO:DICIEMBRE!R102)</f>
        <v>0</v>
      </c>
      <c r="S102" s="18">
        <f>SUM(ENERO:DICIEMBRE!S102)</f>
        <v>0</v>
      </c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814" t="s">
        <v>128</v>
      </c>
      <c r="B103" s="815"/>
      <c r="C103" s="816"/>
      <c r="D103" s="326">
        <f t="shared" si="10"/>
        <v>0</v>
      </c>
      <c r="E103" s="18">
        <f>SUM(ENERO:DICIEMBRE!E103)</f>
        <v>0</v>
      </c>
      <c r="F103" s="18">
        <f>SUM(ENERO:DICIEMBRE!F103)</f>
        <v>0</v>
      </c>
      <c r="G103" s="18">
        <f>SUM(ENERO:DICIEMBRE!G103)</f>
        <v>0</v>
      </c>
      <c r="H103" s="18">
        <f>SUM(ENERO:DICIEMBRE!H103)</f>
        <v>0</v>
      </c>
      <c r="I103" s="18">
        <f>SUM(ENERO:DICIEMBRE!I103)</f>
        <v>0</v>
      </c>
      <c r="J103" s="18">
        <f>SUM(ENERO:DICIEMBRE!J103)</f>
        <v>0</v>
      </c>
      <c r="K103" s="18">
        <f>SUM(ENERO:DICIEMBRE!K103)</f>
        <v>0</v>
      </c>
      <c r="L103" s="18">
        <f>SUM(ENERO:DICIEMBRE!L103)</f>
        <v>0</v>
      </c>
      <c r="M103" s="18">
        <f>SUM(ENERO:DICIEMBRE!M103)</f>
        <v>0</v>
      </c>
      <c r="N103" s="18">
        <f>SUM(ENERO:DICIEMBRE!N103)</f>
        <v>0</v>
      </c>
      <c r="O103" s="18">
        <f>SUM(ENERO:DICIEMBRE!O103)</f>
        <v>0</v>
      </c>
      <c r="P103" s="18">
        <f>SUM(ENERO:DICIEMBRE!P103)</f>
        <v>0</v>
      </c>
      <c r="Q103" s="18">
        <f>SUM(ENERO:DICIEMBRE!Q103)</f>
        <v>0</v>
      </c>
      <c r="R103" s="18">
        <f>SUM(ENERO:DICIEMBRE!R103)</f>
        <v>0</v>
      </c>
      <c r="S103" s="18">
        <f>SUM(ENERO:DICIEMBRE!S103)</f>
        <v>0</v>
      </c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814" t="s">
        <v>129</v>
      </c>
      <c r="B104" s="815"/>
      <c r="C104" s="816"/>
      <c r="D104" s="326">
        <f t="shared" si="10"/>
        <v>174</v>
      </c>
      <c r="E104" s="18">
        <f>SUM(ENERO:DICIEMBRE!E104)</f>
        <v>105</v>
      </c>
      <c r="F104" s="18">
        <f>SUM(ENERO:DICIEMBRE!F104)</f>
        <v>69</v>
      </c>
      <c r="G104" s="18">
        <f>SUM(ENERO:DICIEMBRE!G104)</f>
        <v>44</v>
      </c>
      <c r="H104" s="18">
        <f>SUM(ENERO:DICIEMBRE!H104)</f>
        <v>23</v>
      </c>
      <c r="I104" s="18">
        <f>SUM(ENERO:DICIEMBRE!I104)</f>
        <v>24</v>
      </c>
      <c r="J104" s="18">
        <f>SUM(ENERO:DICIEMBRE!J104)</f>
        <v>9</v>
      </c>
      <c r="K104" s="18">
        <f>SUM(ENERO:DICIEMBRE!K104)</f>
        <v>51</v>
      </c>
      <c r="L104" s="18">
        <f>SUM(ENERO:DICIEMBRE!L104)</f>
        <v>10</v>
      </c>
      <c r="M104" s="18">
        <f>SUM(ENERO:DICIEMBRE!M104)</f>
        <v>13</v>
      </c>
      <c r="N104" s="18">
        <f>SUM(ENERO:DICIEMBRE!N104)</f>
        <v>0</v>
      </c>
      <c r="O104" s="18">
        <f>SUM(ENERO:DICIEMBRE!O104)</f>
        <v>0</v>
      </c>
      <c r="P104" s="18">
        <f>SUM(ENERO:DICIEMBRE!P104)</f>
        <v>174</v>
      </c>
      <c r="Q104" s="18">
        <f>SUM(ENERO:DICIEMBRE!Q104)</f>
        <v>0</v>
      </c>
      <c r="R104" s="18">
        <f>SUM(ENERO:DICIEMBRE!R104)</f>
        <v>0</v>
      </c>
      <c r="S104" s="18">
        <f>SUM(ENERO:DICIEMBRE!S104)</f>
        <v>0</v>
      </c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18">
        <f>SUM(ENERO:DICIEMBRE!E105)</f>
        <v>0</v>
      </c>
      <c r="F105" s="18">
        <f>SUM(ENERO:DICIEMBRE!F105)</f>
        <v>0</v>
      </c>
      <c r="G105" s="18">
        <f>SUM(ENERO:DICIEMBRE!G105)</f>
        <v>0</v>
      </c>
      <c r="H105" s="18">
        <f>SUM(ENERO:DICIEMBRE!H105)</f>
        <v>0</v>
      </c>
      <c r="I105" s="18">
        <f>SUM(ENERO:DICIEMBRE!I105)</f>
        <v>0</v>
      </c>
      <c r="J105" s="18">
        <f>SUM(ENERO:DICIEMBRE!J105)</f>
        <v>0</v>
      </c>
      <c r="K105" s="18">
        <f>SUM(ENERO:DICIEMBRE!K105)</f>
        <v>0</v>
      </c>
      <c r="L105" s="18">
        <f>SUM(ENERO:DICIEMBRE!L105)</f>
        <v>0</v>
      </c>
      <c r="M105" s="18">
        <f>SUM(ENERO:DICIEMBRE!M105)</f>
        <v>0</v>
      </c>
      <c r="N105" s="18">
        <f>SUM(ENERO:DICIEMBRE!N105)</f>
        <v>0</v>
      </c>
      <c r="O105" s="18">
        <f>SUM(ENERO:DICIEMBRE!O105)</f>
        <v>0</v>
      </c>
      <c r="P105" s="18">
        <f>SUM(ENERO:DICIEMBRE!P105)</f>
        <v>0</v>
      </c>
      <c r="Q105" s="18">
        <f>SUM(ENERO:DICIEMBRE!Q105)</f>
        <v>0</v>
      </c>
      <c r="R105" s="18">
        <f>SUM(ENERO:DICIEMBRE!R105)</f>
        <v>0</v>
      </c>
      <c r="S105" s="18">
        <f>SUM(ENERO:DICIEMBRE!S105)</f>
        <v>0</v>
      </c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876" t="s">
        <v>131</v>
      </c>
      <c r="B106" s="877"/>
      <c r="C106" s="878"/>
      <c r="D106" s="324">
        <f t="shared" si="10"/>
        <v>0</v>
      </c>
      <c r="E106" s="18">
        <f>SUM(ENERO:DICIEMBRE!E106)</f>
        <v>0</v>
      </c>
      <c r="F106" s="18">
        <f>SUM(ENERO:DICIEMBRE!F106)</f>
        <v>0</v>
      </c>
      <c r="G106" s="18">
        <f>SUM(ENERO:DICIEMBRE!G106)</f>
        <v>0</v>
      </c>
      <c r="H106" s="18">
        <f>SUM(ENERO:DICIEMBRE!H106)</f>
        <v>0</v>
      </c>
      <c r="I106" s="18">
        <f>SUM(ENERO:DICIEMBRE!I106)</f>
        <v>0</v>
      </c>
      <c r="J106" s="18">
        <f>SUM(ENERO:DICIEMBRE!J106)</f>
        <v>0</v>
      </c>
      <c r="K106" s="18">
        <f>SUM(ENERO:DICIEMBRE!K106)</f>
        <v>0</v>
      </c>
      <c r="L106" s="18">
        <f>SUM(ENERO:DICIEMBRE!L106)</f>
        <v>0</v>
      </c>
      <c r="M106" s="18">
        <f>SUM(ENERO:DICIEMBRE!M106)</f>
        <v>0</v>
      </c>
      <c r="N106" s="18">
        <f>SUM(ENERO:DICIEMBRE!N106)</f>
        <v>0</v>
      </c>
      <c r="O106" s="18">
        <f>SUM(ENERO:DICIEMBRE!O106)</f>
        <v>0</v>
      </c>
      <c r="P106" s="18">
        <f>SUM(ENERO:DICIEMBRE!P106)</f>
        <v>0</v>
      </c>
      <c r="Q106" s="18">
        <f>SUM(ENERO:DICIEMBRE!Q106)</f>
        <v>0</v>
      </c>
      <c r="R106" s="18">
        <f>SUM(ENERO:DICIEMBRE!R106)</f>
        <v>0</v>
      </c>
      <c r="S106" s="18">
        <f>SUM(ENERO:DICIEMBRE!S106)</f>
        <v>0</v>
      </c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15541</v>
      </c>
      <c r="E107" s="140">
        <f t="shared" si="11"/>
        <v>5759</v>
      </c>
      <c r="F107" s="158">
        <f t="shared" si="11"/>
        <v>9782</v>
      </c>
      <c r="G107" s="43">
        <f t="shared" si="11"/>
        <v>1009</v>
      </c>
      <c r="H107" s="44">
        <f t="shared" si="11"/>
        <v>491</v>
      </c>
      <c r="I107" s="44">
        <f t="shared" si="11"/>
        <v>324</v>
      </c>
      <c r="J107" s="44">
        <f t="shared" si="11"/>
        <v>611</v>
      </c>
      <c r="K107" s="44">
        <f t="shared" si="11"/>
        <v>2636</v>
      </c>
      <c r="L107" s="44">
        <f t="shared" si="11"/>
        <v>3052</v>
      </c>
      <c r="M107" s="330">
        <f t="shared" si="11"/>
        <v>6151</v>
      </c>
      <c r="N107" s="331">
        <f t="shared" si="11"/>
        <v>1267</v>
      </c>
      <c r="O107" s="332">
        <f t="shared" si="11"/>
        <v>190</v>
      </c>
      <c r="P107" s="44">
        <f t="shared" si="11"/>
        <v>15541</v>
      </c>
      <c r="Q107" s="158">
        <f t="shared" si="11"/>
        <v>62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25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82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580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27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76" t="s">
        <v>139</v>
      </c>
      <c r="B117" s="877"/>
      <c r="C117" s="878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25" t="s">
        <v>10</v>
      </c>
      <c r="N120" s="866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833"/>
      <c r="E121" s="834"/>
      <c r="F121" s="835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826"/>
      <c r="N121" s="867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586" t="s">
        <v>2</v>
      </c>
      <c r="F122" s="337" t="s">
        <v>3</v>
      </c>
      <c r="G122" s="40" t="s">
        <v>2</v>
      </c>
      <c r="H122" s="579" t="s">
        <v>3</v>
      </c>
      <c r="I122" s="577" t="s">
        <v>2</v>
      </c>
      <c r="J122" s="579" t="s">
        <v>3</v>
      </c>
      <c r="K122" s="577" t="s">
        <v>2</v>
      </c>
      <c r="L122" s="585" t="s">
        <v>3</v>
      </c>
      <c r="M122" s="827"/>
      <c r="N122" s="86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>
        <f t="shared" ref="E123:F125" si="14">SUM(G123+I123+K123)</f>
        <v>0</v>
      </c>
      <c r="F123" s="348">
        <f t="shared" si="14"/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G123" s="50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>
        <f t="shared" si="14"/>
        <v>0</v>
      </c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G124" s="50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>
        <f t="shared" si="14"/>
        <v>0</v>
      </c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G125" s="50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>
        <f>SUM(E127:E131)</f>
        <v>0</v>
      </c>
      <c r="F126" s="353">
        <f>SUM(F127:F131)</f>
        <v>0</v>
      </c>
      <c r="G126" s="56"/>
      <c r="H126" s="173"/>
      <c r="I126" s="130"/>
      <c r="J126" s="80">
        <f>SUM(J127:J131)</f>
        <v>0</v>
      </c>
      <c r="K126" s="130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2" si="15">SUM(E127+F127)</f>
        <v>0</v>
      </c>
      <c r="E127" s="347">
        <f t="shared" ref="E127:F132" si="16">SUM(G127+I127+K127)</f>
        <v>0</v>
      </c>
      <c r="F127" s="348">
        <f t="shared" si="16"/>
        <v>0</v>
      </c>
      <c r="G127" s="184"/>
      <c r="H127" s="358"/>
      <c r="I127" s="359"/>
      <c r="J127" s="20"/>
      <c r="K127" s="359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G127" s="50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>
        <f t="shared" si="16"/>
        <v>0</v>
      </c>
      <c r="F128" s="350">
        <f t="shared" si="16"/>
        <v>0</v>
      </c>
      <c r="G128" s="52"/>
      <c r="H128" s="147"/>
      <c r="I128" s="227"/>
      <c r="J128" s="20"/>
      <c r="K128" s="227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G128" s="50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>
        <f t="shared" si="16"/>
        <v>0</v>
      </c>
      <c r="F129" s="350">
        <f t="shared" si="16"/>
        <v>0</v>
      </c>
      <c r="G129" s="208"/>
      <c r="H129" s="351"/>
      <c r="I129" s="210"/>
      <c r="J129" s="20"/>
      <c r="K129" s="210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G129" s="50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>
        <f t="shared" si="16"/>
        <v>0</v>
      </c>
      <c r="F130" s="350">
        <f t="shared" si="16"/>
        <v>0</v>
      </c>
      <c r="G130" s="52"/>
      <c r="H130" s="147"/>
      <c r="I130" s="227"/>
      <c r="J130" s="20"/>
      <c r="K130" s="227"/>
      <c r="L130" s="64"/>
      <c r="M130" s="19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G130" s="50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>
        <f t="shared" si="16"/>
        <v>0</v>
      </c>
      <c r="F131" s="363">
        <f t="shared" si="16"/>
        <v>0</v>
      </c>
      <c r="G131" s="208"/>
      <c r="H131" s="364"/>
      <c r="I131" s="210"/>
      <c r="J131" s="174"/>
      <c r="K131" s="210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G131" s="50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 t="shared" si="15"/>
        <v>0</v>
      </c>
      <c r="E132" s="368">
        <f t="shared" si="16"/>
        <v>0</v>
      </c>
      <c r="F132" s="345">
        <f t="shared" si="16"/>
        <v>0</v>
      </c>
      <c r="G132" s="113"/>
      <c r="H132" s="369"/>
      <c r="I132" s="37"/>
      <c r="J132" s="370"/>
      <c r="K132" s="165"/>
      <c r="L132" s="371"/>
      <c r="M132" s="163"/>
      <c r="N132" s="161"/>
      <c r="O132" s="6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G132" s="50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SUM(D134:D135)</f>
        <v>0</v>
      </c>
      <c r="E133" s="368">
        <f>SUM(E134:E135)</f>
        <v>0</v>
      </c>
      <c r="F133" s="345">
        <f>SUM(F134:F135)</f>
        <v>0</v>
      </c>
      <c r="G133" s="373"/>
      <c r="H133" s="370"/>
      <c r="I133" s="374">
        <f>SUM(I134:I135)</f>
        <v>0</v>
      </c>
      <c r="J133" s="370"/>
      <c r="K133" s="374">
        <f>SUM(K134:K135)</f>
        <v>0</v>
      </c>
      <c r="L133" s="371"/>
      <c r="M133" s="375">
        <f>SUM(M134:M135)</f>
        <v>0</v>
      </c>
      <c r="N133" s="376">
        <f>SUM(N134:N135)</f>
        <v>0</v>
      </c>
      <c r="O133" s="5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/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 t="shared" ref="D134:D149" si="17">SUM(E134+F134)</f>
        <v>0</v>
      </c>
      <c r="E134" s="379">
        <f t="shared" ref="E134:F143" si="18">SUM(G134+I134+K134)</f>
        <v>0</v>
      </c>
      <c r="F134" s="380">
        <f t="shared" si="18"/>
        <v>0</v>
      </c>
      <c r="G134" s="381"/>
      <c r="H134" s="173"/>
      <c r="I134" s="18"/>
      <c r="J134" s="173"/>
      <c r="K134" s="182"/>
      <c r="L134" s="382"/>
      <c r="M134" s="19"/>
      <c r="N134" s="20"/>
      <c r="O134" s="6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5"/>
      <c r="C135" s="383" t="s">
        <v>154</v>
      </c>
      <c r="D135" s="384">
        <f t="shared" si="17"/>
        <v>0</v>
      </c>
      <c r="E135" s="352">
        <f t="shared" si="18"/>
        <v>0</v>
      </c>
      <c r="F135" s="353">
        <f t="shared" si="18"/>
        <v>0</v>
      </c>
      <c r="G135" s="146"/>
      <c r="H135" s="145"/>
      <c r="I135" s="12"/>
      <c r="J135" s="147"/>
      <c r="K135" s="24"/>
      <c r="L135" s="262"/>
      <c r="M135" s="13"/>
      <c r="N135" s="14"/>
      <c r="O135" s="6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si="17"/>
        <v>0</v>
      </c>
      <c r="E136" s="347">
        <f t="shared" si="18"/>
        <v>0</v>
      </c>
      <c r="F136" s="348">
        <f t="shared" si="18"/>
        <v>0</v>
      </c>
      <c r="G136" s="1"/>
      <c r="H136" s="2"/>
      <c r="I136" s="1"/>
      <c r="J136" s="3"/>
      <c r="K136" s="1"/>
      <c r="L136" s="73"/>
      <c r="M136" s="2"/>
      <c r="N136" s="3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2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28"/>
      <c r="H137" s="112"/>
      <c r="I137" s="175"/>
      <c r="J137" s="174"/>
      <c r="K137" s="175"/>
      <c r="L137" s="365"/>
      <c r="M137" s="112"/>
      <c r="N137" s="174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 t="shared" si="18"/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0" t="s">
        <v>156</v>
      </c>
      <c r="C141" s="357" t="s">
        <v>157</v>
      </c>
      <c r="D141" s="347">
        <f t="shared" si="17"/>
        <v>0</v>
      </c>
      <c r="E141" s="347">
        <f t="shared" si="18"/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2"/>
      <c r="C142" s="386" t="s">
        <v>158</v>
      </c>
      <c r="D142" s="352">
        <f t="shared" si="17"/>
        <v>0</v>
      </c>
      <c r="E142" s="352">
        <f t="shared" si="18"/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 t="shared" si="18"/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58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833"/>
      <c r="E152" s="834"/>
      <c r="F152" s="835"/>
      <c r="G152" s="861" t="s">
        <v>19</v>
      </c>
      <c r="H152" s="862"/>
      <c r="I152" s="861" t="s">
        <v>20</v>
      </c>
      <c r="J152" s="862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5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577" t="s">
        <v>2</v>
      </c>
      <c r="H153" s="579" t="s">
        <v>3</v>
      </c>
      <c r="I153" s="578" t="s">
        <v>2</v>
      </c>
      <c r="J153" s="578" t="s">
        <v>3</v>
      </c>
      <c r="K153" s="577" t="s">
        <v>2</v>
      </c>
      <c r="L153" s="579" t="s">
        <v>3</v>
      </c>
      <c r="M153" s="577" t="s">
        <v>2</v>
      </c>
      <c r="N153" s="579" t="s">
        <v>3</v>
      </c>
      <c r="O153" s="577" t="s">
        <v>2</v>
      </c>
      <c r="P153" s="579" t="s">
        <v>3</v>
      </c>
      <c r="Q153" s="577" t="s">
        <v>2</v>
      </c>
      <c r="R153" s="579" t="s">
        <v>3</v>
      </c>
      <c r="S153" s="577" t="s">
        <v>2</v>
      </c>
      <c r="T153" s="579" t="s">
        <v>3</v>
      </c>
      <c r="U153" s="577" t="s">
        <v>2</v>
      </c>
      <c r="V153" s="579" t="s">
        <v>3</v>
      </c>
      <c r="W153" s="577" t="s">
        <v>2</v>
      </c>
      <c r="X153" s="579" t="s">
        <v>3</v>
      </c>
      <c r="Y153" s="577" t="s">
        <v>2</v>
      </c>
      <c r="Z153" s="585" t="s">
        <v>3</v>
      </c>
      <c r="AA153" s="860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814" t="s">
        <v>173</v>
      </c>
      <c r="B156" s="815"/>
      <c r="C156" s="816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0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3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590" t="s">
        <v>1</v>
      </c>
      <c r="E161" s="177" t="s">
        <v>2</v>
      </c>
      <c r="F161" s="588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808" t="s">
        <v>179</v>
      </c>
      <c r="B162" s="809"/>
      <c r="C162" s="810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811" t="s">
        <v>180</v>
      </c>
      <c r="B163" s="812"/>
      <c r="C163" s="813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944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8" t="s">
        <v>25</v>
      </c>
      <c r="J167" s="851"/>
      <c r="K167" s="848" t="s">
        <v>186</v>
      </c>
      <c r="L167" s="851"/>
      <c r="M167" s="848" t="s">
        <v>61</v>
      </c>
      <c r="N167" s="851"/>
      <c r="O167" s="848" t="s">
        <v>187</v>
      </c>
      <c r="P167" s="851"/>
      <c r="Q167" s="848" t="s">
        <v>62</v>
      </c>
      <c r="R167" s="851"/>
      <c r="S167" s="852" t="s">
        <v>29</v>
      </c>
      <c r="T167" s="853"/>
      <c r="U167" s="852" t="s">
        <v>30</v>
      </c>
      <c r="V167" s="854"/>
      <c r="W167" s="917"/>
      <c r="X167" s="920"/>
      <c r="Y167" s="919" t="s">
        <v>11</v>
      </c>
      <c r="Z167" s="945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576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582" t="s">
        <v>3</v>
      </c>
      <c r="W168" s="918"/>
      <c r="X168" s="921"/>
      <c r="Y168" s="921"/>
      <c r="Z168" s="946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941" t="s">
        <v>188</v>
      </c>
      <c r="B169" s="965" t="s">
        <v>189</v>
      </c>
      <c r="C169" s="966"/>
      <c r="D169" s="434">
        <f t="shared" ref="D169:D199" si="21">SUM(E169+F169)</f>
        <v>745</v>
      </c>
      <c r="E169" s="435">
        <f t="shared" ref="E169:F182" si="22">SUM(G169+I169+K169+M169+O169+Q169+S169+U169)</f>
        <v>329</v>
      </c>
      <c r="F169" s="436">
        <f t="shared" si="22"/>
        <v>416</v>
      </c>
      <c r="G169" s="18">
        <f>SUM(ENERO:DICIEMBRE!G169)</f>
        <v>46</v>
      </c>
      <c r="H169" s="18">
        <f>SUM(ENERO:DICIEMBRE!H169)</f>
        <v>36</v>
      </c>
      <c r="I169" s="18">
        <f>SUM(ENERO:DICIEMBRE!I169)</f>
        <v>19</v>
      </c>
      <c r="J169" s="18">
        <f>SUM(ENERO:DICIEMBRE!J169)</f>
        <v>18</v>
      </c>
      <c r="K169" s="18">
        <f>SUM(ENERO:DICIEMBRE!K169)</f>
        <v>22</v>
      </c>
      <c r="L169" s="18">
        <f>SUM(ENERO:DICIEMBRE!L169)</f>
        <v>14</v>
      </c>
      <c r="M169" s="18">
        <f>SUM(ENERO:DICIEMBRE!M169)</f>
        <v>12</v>
      </c>
      <c r="N169" s="18">
        <f>SUM(ENERO:DICIEMBRE!N169)</f>
        <v>7</v>
      </c>
      <c r="O169" s="18">
        <f>SUM(ENERO:DICIEMBRE!O169)</f>
        <v>61</v>
      </c>
      <c r="P169" s="18">
        <f>SUM(ENERO:DICIEMBRE!P169)</f>
        <v>42</v>
      </c>
      <c r="Q169" s="18">
        <f>SUM(ENERO:DICIEMBRE!Q169)</f>
        <v>35</v>
      </c>
      <c r="R169" s="18">
        <f>SUM(ENERO:DICIEMBRE!R169)</f>
        <v>25</v>
      </c>
      <c r="S169" s="18">
        <f>SUM(ENERO:DICIEMBRE!S169)</f>
        <v>97</v>
      </c>
      <c r="T169" s="18">
        <f>SUM(ENERO:DICIEMBRE!T169)</f>
        <v>212</v>
      </c>
      <c r="U169" s="18">
        <f>SUM(ENERO:DICIEMBRE!U169)</f>
        <v>37</v>
      </c>
      <c r="V169" s="18">
        <f>SUM(ENERO:DICIEMBRE!V169)</f>
        <v>62</v>
      </c>
      <c r="W169" s="18">
        <f>SUM(ENERO:DICIEMBRE!W169)</f>
        <v>1</v>
      </c>
      <c r="X169" s="18">
        <f>SUM(ENERO:DICIEMBRE!X169)</f>
        <v>0</v>
      </c>
      <c r="Y169" s="18">
        <f>SUM(ENERO:DICIEMBRE!Y169)</f>
        <v>0</v>
      </c>
      <c r="Z169" s="18">
        <f>SUM(ENERO:DICIEMBRE!Z169)</f>
        <v>0</v>
      </c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942"/>
      <c r="B170" s="967" t="s">
        <v>190</v>
      </c>
      <c r="C170" s="968"/>
      <c r="D170" s="440">
        <f t="shared" si="21"/>
        <v>4576</v>
      </c>
      <c r="E170" s="441">
        <f t="shared" si="22"/>
        <v>1812</v>
      </c>
      <c r="F170" s="442">
        <f t="shared" si="22"/>
        <v>2764</v>
      </c>
      <c r="G170" s="18">
        <f>SUM(ENERO:DICIEMBRE!G170)</f>
        <v>89</v>
      </c>
      <c r="H170" s="18">
        <f>SUM(ENERO:DICIEMBRE!H170)</f>
        <v>55</v>
      </c>
      <c r="I170" s="18">
        <f>SUM(ENERO:DICIEMBRE!I170)</f>
        <v>77</v>
      </c>
      <c r="J170" s="18">
        <f>SUM(ENERO:DICIEMBRE!J170)</f>
        <v>59</v>
      </c>
      <c r="K170" s="18">
        <f>SUM(ENERO:DICIEMBRE!K170)</f>
        <v>81</v>
      </c>
      <c r="L170" s="18">
        <f>SUM(ENERO:DICIEMBRE!L170)</f>
        <v>62</v>
      </c>
      <c r="M170" s="18">
        <f>SUM(ENERO:DICIEMBRE!M170)</f>
        <v>104</v>
      </c>
      <c r="N170" s="18">
        <f>SUM(ENERO:DICIEMBRE!N170)</f>
        <v>88</v>
      </c>
      <c r="O170" s="18">
        <f>SUM(ENERO:DICIEMBRE!O170)</f>
        <v>233</v>
      </c>
      <c r="P170" s="18">
        <f>SUM(ENERO:DICIEMBRE!P170)</f>
        <v>209</v>
      </c>
      <c r="Q170" s="18">
        <f>SUM(ENERO:DICIEMBRE!Q170)</f>
        <v>293</v>
      </c>
      <c r="R170" s="18">
        <f>SUM(ENERO:DICIEMBRE!R170)</f>
        <v>330</v>
      </c>
      <c r="S170" s="18">
        <f>SUM(ENERO:DICIEMBRE!S170)</f>
        <v>521</v>
      </c>
      <c r="T170" s="18">
        <f>SUM(ENERO:DICIEMBRE!T170)</f>
        <v>1224</v>
      </c>
      <c r="U170" s="18">
        <f>SUM(ENERO:DICIEMBRE!U170)</f>
        <v>414</v>
      </c>
      <c r="V170" s="18">
        <f>SUM(ENERO:DICIEMBRE!V170)</f>
        <v>737</v>
      </c>
      <c r="W170" s="18">
        <f>SUM(ENERO:DICIEMBRE!W170)</f>
        <v>422</v>
      </c>
      <c r="X170" s="18">
        <f>SUM(ENERO:DICIEMBRE!X170)</f>
        <v>647</v>
      </c>
      <c r="Y170" s="18">
        <f>SUM(ENERO:DICIEMBRE!Y170)</f>
        <v>348</v>
      </c>
      <c r="Z170" s="18">
        <f>SUM(ENERO:DICIEMBRE!Z170)</f>
        <v>177</v>
      </c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0" t="s">
        <v>191</v>
      </c>
      <c r="B171" s="907" t="s">
        <v>192</v>
      </c>
      <c r="C171" s="909"/>
      <c r="D171" s="402">
        <f t="shared" si="21"/>
        <v>10</v>
      </c>
      <c r="E171" s="449">
        <f t="shared" si="22"/>
        <v>2</v>
      </c>
      <c r="F171" s="450">
        <f t="shared" si="22"/>
        <v>8</v>
      </c>
      <c r="G171" s="18">
        <f>SUM(ENERO:DICIEMBRE!G171)</f>
        <v>0</v>
      </c>
      <c r="H171" s="18">
        <f>SUM(ENERO:DICIEMBRE!H171)</f>
        <v>0</v>
      </c>
      <c r="I171" s="18">
        <f>SUM(ENERO:DICIEMBRE!I171)</f>
        <v>0</v>
      </c>
      <c r="J171" s="18">
        <f>SUM(ENERO:DICIEMBRE!J171)</f>
        <v>0</v>
      </c>
      <c r="K171" s="18">
        <f>SUM(ENERO:DICIEMBRE!K171)</f>
        <v>0</v>
      </c>
      <c r="L171" s="18">
        <f>SUM(ENERO:DICIEMBRE!L171)</f>
        <v>0</v>
      </c>
      <c r="M171" s="18">
        <f>SUM(ENERO:DICIEMBRE!M171)</f>
        <v>0</v>
      </c>
      <c r="N171" s="18">
        <f>SUM(ENERO:DICIEMBRE!N171)</f>
        <v>0</v>
      </c>
      <c r="O171" s="18">
        <f>SUM(ENERO:DICIEMBRE!O171)</f>
        <v>0</v>
      </c>
      <c r="P171" s="18">
        <f>SUM(ENERO:DICIEMBRE!P171)</f>
        <v>0</v>
      </c>
      <c r="Q171" s="18">
        <f>SUM(ENERO:DICIEMBRE!Q171)</f>
        <v>1</v>
      </c>
      <c r="R171" s="18">
        <f>SUM(ENERO:DICIEMBRE!R171)</f>
        <v>0</v>
      </c>
      <c r="S171" s="18">
        <f>SUM(ENERO:DICIEMBRE!S171)</f>
        <v>1</v>
      </c>
      <c r="T171" s="18">
        <f>SUM(ENERO:DICIEMBRE!T171)</f>
        <v>7</v>
      </c>
      <c r="U171" s="18">
        <f>SUM(ENERO:DICIEMBRE!U171)</f>
        <v>0</v>
      </c>
      <c r="V171" s="18">
        <f>SUM(ENERO:DICIEMBRE!V171)</f>
        <v>1</v>
      </c>
      <c r="W171" s="18">
        <f>SUM(ENERO:DICIEMBRE!W171)</f>
        <v>1</v>
      </c>
      <c r="X171" s="18">
        <f>SUM(ENERO:DICIEMBRE!X171)</f>
        <v>0</v>
      </c>
      <c r="Y171" s="18">
        <f>SUM(ENERO:DICIEMBRE!Y171)</f>
        <v>0</v>
      </c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814" t="s">
        <v>193</v>
      </c>
      <c r="C172" s="816"/>
      <c r="D172" s="403">
        <f t="shared" si="21"/>
        <v>29</v>
      </c>
      <c r="E172" s="135">
        <f t="shared" si="22"/>
        <v>11</v>
      </c>
      <c r="F172" s="458">
        <f t="shared" si="22"/>
        <v>18</v>
      </c>
      <c r="G172" s="18">
        <f>SUM(ENERO:DICIEMBRE!G172)</f>
        <v>0</v>
      </c>
      <c r="H172" s="18">
        <f>SUM(ENERO:DICIEMBRE!H172)</f>
        <v>0</v>
      </c>
      <c r="I172" s="18">
        <f>SUM(ENERO:DICIEMBRE!I172)</f>
        <v>0</v>
      </c>
      <c r="J172" s="18">
        <f>SUM(ENERO:DICIEMBRE!J172)</f>
        <v>0</v>
      </c>
      <c r="K172" s="18">
        <f>SUM(ENERO:DICIEMBRE!K172)</f>
        <v>0</v>
      </c>
      <c r="L172" s="18">
        <f>SUM(ENERO:DICIEMBRE!L172)</f>
        <v>0</v>
      </c>
      <c r="M172" s="18">
        <f>SUM(ENERO:DICIEMBRE!M172)</f>
        <v>0</v>
      </c>
      <c r="N172" s="18">
        <f>SUM(ENERO:DICIEMBRE!N172)</f>
        <v>0</v>
      </c>
      <c r="O172" s="18">
        <f>SUM(ENERO:DICIEMBRE!O172)</f>
        <v>1</v>
      </c>
      <c r="P172" s="18">
        <f>SUM(ENERO:DICIEMBRE!P172)</f>
        <v>0</v>
      </c>
      <c r="Q172" s="18">
        <f>SUM(ENERO:DICIEMBRE!Q172)</f>
        <v>5</v>
      </c>
      <c r="R172" s="18">
        <f>SUM(ENERO:DICIEMBRE!R172)</f>
        <v>2</v>
      </c>
      <c r="S172" s="18">
        <f>SUM(ENERO:DICIEMBRE!S172)</f>
        <v>4</v>
      </c>
      <c r="T172" s="18">
        <f>SUM(ENERO:DICIEMBRE!T172)</f>
        <v>15</v>
      </c>
      <c r="U172" s="18">
        <f>SUM(ENERO:DICIEMBRE!U172)</f>
        <v>1</v>
      </c>
      <c r="V172" s="18">
        <f>SUM(ENERO:DICIEMBRE!V172)</f>
        <v>1</v>
      </c>
      <c r="W172" s="18">
        <f>SUM(ENERO:DICIEMBRE!W172)</f>
        <v>0</v>
      </c>
      <c r="X172" s="18">
        <f>SUM(ENERO:DICIEMBRE!X172)</f>
        <v>0</v>
      </c>
      <c r="Y172" s="18">
        <f>SUM(ENERO:DICIEMBRE!Y172)</f>
        <v>0</v>
      </c>
      <c r="Z172" s="18">
        <f>SUM(ENERO:DICIEMBRE!Z172)</f>
        <v>0</v>
      </c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814" t="s">
        <v>194</v>
      </c>
      <c r="C173" s="816"/>
      <c r="D173" s="403">
        <f t="shared" si="21"/>
        <v>15</v>
      </c>
      <c r="E173" s="135">
        <f t="shared" si="22"/>
        <v>4</v>
      </c>
      <c r="F173" s="458">
        <f t="shared" si="22"/>
        <v>11</v>
      </c>
      <c r="G173" s="18">
        <f>SUM(ENERO:DICIEMBRE!G173)</f>
        <v>0</v>
      </c>
      <c r="H173" s="18">
        <f>SUM(ENERO:DICIEMBRE!H173)</f>
        <v>0</v>
      </c>
      <c r="I173" s="18">
        <f>SUM(ENERO:DICIEMBRE!I173)</f>
        <v>0</v>
      </c>
      <c r="J173" s="18">
        <f>SUM(ENERO:DICIEMBRE!J173)</f>
        <v>0</v>
      </c>
      <c r="K173" s="18">
        <f>SUM(ENERO:DICIEMBRE!K173)</f>
        <v>0</v>
      </c>
      <c r="L173" s="18">
        <f>SUM(ENERO:DICIEMBRE!L173)</f>
        <v>0</v>
      </c>
      <c r="M173" s="18">
        <f>SUM(ENERO:DICIEMBRE!M173)</f>
        <v>0</v>
      </c>
      <c r="N173" s="18">
        <f>SUM(ENERO:DICIEMBRE!N173)</f>
        <v>0</v>
      </c>
      <c r="O173" s="18">
        <f>SUM(ENERO:DICIEMBRE!O173)</f>
        <v>1</v>
      </c>
      <c r="P173" s="18">
        <f>SUM(ENERO:DICIEMBRE!P173)</f>
        <v>0</v>
      </c>
      <c r="Q173" s="18">
        <f>SUM(ENERO:DICIEMBRE!Q173)</f>
        <v>1</v>
      </c>
      <c r="R173" s="18">
        <f>SUM(ENERO:DICIEMBRE!R173)</f>
        <v>0</v>
      </c>
      <c r="S173" s="18">
        <f>SUM(ENERO:DICIEMBRE!S173)</f>
        <v>1</v>
      </c>
      <c r="T173" s="18">
        <f>SUM(ENERO:DICIEMBRE!T173)</f>
        <v>10</v>
      </c>
      <c r="U173" s="18">
        <f>SUM(ENERO:DICIEMBRE!U173)</f>
        <v>1</v>
      </c>
      <c r="V173" s="18">
        <f>SUM(ENERO:DICIEMBRE!V173)</f>
        <v>1</v>
      </c>
      <c r="W173" s="18">
        <f>SUM(ENERO:DICIEMBRE!W173)</f>
        <v>1</v>
      </c>
      <c r="X173" s="18">
        <f>SUM(ENERO:DICIEMBRE!X173)</f>
        <v>0</v>
      </c>
      <c r="Y173" s="18">
        <f>SUM(ENERO:DICIEMBRE!Y173)</f>
        <v>0</v>
      </c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871" t="s">
        <v>195</v>
      </c>
      <c r="C174" s="872"/>
      <c r="D174" s="404">
        <f t="shared" si="21"/>
        <v>8</v>
      </c>
      <c r="E174" s="128">
        <f t="shared" si="22"/>
        <v>0</v>
      </c>
      <c r="F174" s="463">
        <f t="shared" si="22"/>
        <v>8</v>
      </c>
      <c r="G174" s="18">
        <f>SUM(ENERO:DICIEMBRE!G174)</f>
        <v>0</v>
      </c>
      <c r="H174" s="18">
        <f>SUM(ENERO:DICIEMBRE!H174)</f>
        <v>0</v>
      </c>
      <c r="I174" s="18">
        <f>SUM(ENERO:DICIEMBRE!I174)</f>
        <v>0</v>
      </c>
      <c r="J174" s="18">
        <f>SUM(ENERO:DICIEMBRE!J174)</f>
        <v>0</v>
      </c>
      <c r="K174" s="18">
        <f>SUM(ENERO:DICIEMBRE!K174)</f>
        <v>0</v>
      </c>
      <c r="L174" s="18">
        <f>SUM(ENERO:DICIEMBRE!L174)</f>
        <v>0</v>
      </c>
      <c r="M174" s="18">
        <f>SUM(ENERO:DICIEMBRE!M174)</f>
        <v>0</v>
      </c>
      <c r="N174" s="18">
        <f>SUM(ENERO:DICIEMBRE!N174)</f>
        <v>0</v>
      </c>
      <c r="O174" s="18">
        <f>SUM(ENERO:DICIEMBRE!O174)</f>
        <v>0</v>
      </c>
      <c r="P174" s="18">
        <f>SUM(ENERO:DICIEMBRE!P174)</f>
        <v>0</v>
      </c>
      <c r="Q174" s="18">
        <f>SUM(ENERO:DICIEMBRE!Q174)</f>
        <v>0</v>
      </c>
      <c r="R174" s="18">
        <f>SUM(ENERO:DICIEMBRE!R174)</f>
        <v>2</v>
      </c>
      <c r="S174" s="18">
        <f>SUM(ENERO:DICIEMBRE!S174)</f>
        <v>0</v>
      </c>
      <c r="T174" s="18">
        <f>SUM(ENERO:DICIEMBRE!T174)</f>
        <v>6</v>
      </c>
      <c r="U174" s="18">
        <f>SUM(ENERO:DICIEMBRE!U174)</f>
        <v>0</v>
      </c>
      <c r="V174" s="18">
        <f>SUM(ENERO:DICIEMBRE!V174)</f>
        <v>0</v>
      </c>
      <c r="W174" s="18">
        <f>SUM(ENERO:DICIEMBRE!W174)</f>
        <v>0</v>
      </c>
      <c r="X174" s="18">
        <f>SUM(ENERO:DICIEMBRE!X174)</f>
        <v>0</v>
      </c>
      <c r="Y174" s="18">
        <f>SUM(ENERO:DICIEMBRE!Y174)</f>
        <v>0</v>
      </c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907" t="s">
        <v>192</v>
      </c>
      <c r="C175" s="909"/>
      <c r="D175" s="400">
        <f t="shared" si="21"/>
        <v>668</v>
      </c>
      <c r="E175" s="133">
        <f t="shared" si="22"/>
        <v>270</v>
      </c>
      <c r="F175" s="465">
        <f t="shared" si="22"/>
        <v>398</v>
      </c>
      <c r="G175" s="18">
        <f>SUM(ENERO:DICIEMBRE!G175)</f>
        <v>31</v>
      </c>
      <c r="H175" s="18">
        <f>SUM(ENERO:DICIEMBRE!H175)</f>
        <v>10</v>
      </c>
      <c r="I175" s="18">
        <f>SUM(ENERO:DICIEMBRE!I175)</f>
        <v>3</v>
      </c>
      <c r="J175" s="18">
        <f>SUM(ENERO:DICIEMBRE!J175)</f>
        <v>4</v>
      </c>
      <c r="K175" s="18">
        <f>SUM(ENERO:DICIEMBRE!K175)</f>
        <v>2</v>
      </c>
      <c r="L175" s="18">
        <f>SUM(ENERO:DICIEMBRE!L175)</f>
        <v>6</v>
      </c>
      <c r="M175" s="18">
        <f>SUM(ENERO:DICIEMBRE!M175)</f>
        <v>6</v>
      </c>
      <c r="N175" s="18">
        <f>SUM(ENERO:DICIEMBRE!N175)</f>
        <v>1</v>
      </c>
      <c r="O175" s="18">
        <f>SUM(ENERO:DICIEMBRE!O175)</f>
        <v>34</v>
      </c>
      <c r="P175" s="18">
        <f>SUM(ENERO:DICIEMBRE!P175)</f>
        <v>32</v>
      </c>
      <c r="Q175" s="18">
        <f>SUM(ENERO:DICIEMBRE!Q175)</f>
        <v>47</v>
      </c>
      <c r="R175" s="18">
        <f>SUM(ENERO:DICIEMBRE!R175)</f>
        <v>91</v>
      </c>
      <c r="S175" s="18">
        <f>SUM(ENERO:DICIEMBRE!S175)</f>
        <v>130</v>
      </c>
      <c r="T175" s="18">
        <f>SUM(ENERO:DICIEMBRE!T175)</f>
        <v>230</v>
      </c>
      <c r="U175" s="18">
        <f>SUM(ENERO:DICIEMBRE!U175)</f>
        <v>17</v>
      </c>
      <c r="V175" s="18">
        <f>SUM(ENERO:DICIEMBRE!V175)</f>
        <v>24</v>
      </c>
      <c r="W175" s="18">
        <f>SUM(ENERO:DICIEMBRE!W175)</f>
        <v>0</v>
      </c>
      <c r="X175" s="18">
        <f>SUM(ENERO:DICIEMBRE!X175)</f>
        <v>1</v>
      </c>
      <c r="Y175" s="18">
        <f>SUM(ENERO:DICIEMBRE!Y175)</f>
        <v>0</v>
      </c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814" t="s">
        <v>193</v>
      </c>
      <c r="C176" s="816"/>
      <c r="D176" s="403">
        <f t="shared" si="21"/>
        <v>1460</v>
      </c>
      <c r="E176" s="135">
        <f t="shared" si="22"/>
        <v>632</v>
      </c>
      <c r="F176" s="458">
        <f t="shared" si="22"/>
        <v>828</v>
      </c>
      <c r="G176" s="18">
        <f>SUM(ENERO:DICIEMBRE!G176)</f>
        <v>50</v>
      </c>
      <c r="H176" s="18">
        <f>SUM(ENERO:DICIEMBRE!H176)</f>
        <v>12</v>
      </c>
      <c r="I176" s="18">
        <f>SUM(ENERO:DICIEMBRE!I176)</f>
        <v>12</v>
      </c>
      <c r="J176" s="18">
        <f>SUM(ENERO:DICIEMBRE!J176)</f>
        <v>6</v>
      </c>
      <c r="K176" s="18">
        <f>SUM(ENERO:DICIEMBRE!K176)</f>
        <v>6</v>
      </c>
      <c r="L176" s="18">
        <f>SUM(ENERO:DICIEMBRE!L176)</f>
        <v>10</v>
      </c>
      <c r="M176" s="18">
        <f>SUM(ENERO:DICIEMBRE!M176)</f>
        <v>21</v>
      </c>
      <c r="N176" s="18">
        <f>SUM(ENERO:DICIEMBRE!N176)</f>
        <v>4</v>
      </c>
      <c r="O176" s="18">
        <f>SUM(ENERO:DICIEMBRE!O176)</f>
        <v>66</v>
      </c>
      <c r="P176" s="18">
        <f>SUM(ENERO:DICIEMBRE!P176)</f>
        <v>74</v>
      </c>
      <c r="Q176" s="18">
        <f>SUM(ENERO:DICIEMBRE!Q176)</f>
        <v>132</v>
      </c>
      <c r="R176" s="18">
        <f>SUM(ENERO:DICIEMBRE!R176)</f>
        <v>210</v>
      </c>
      <c r="S176" s="18">
        <f>SUM(ENERO:DICIEMBRE!S176)</f>
        <v>310</v>
      </c>
      <c r="T176" s="18">
        <f>SUM(ENERO:DICIEMBRE!T176)</f>
        <v>459</v>
      </c>
      <c r="U176" s="18">
        <f>SUM(ENERO:DICIEMBRE!U176)</f>
        <v>35</v>
      </c>
      <c r="V176" s="18">
        <f>SUM(ENERO:DICIEMBRE!V176)</f>
        <v>53</v>
      </c>
      <c r="W176" s="18">
        <f>SUM(ENERO:DICIEMBRE!W176)</f>
        <v>0</v>
      </c>
      <c r="X176" s="18">
        <f>SUM(ENERO:DICIEMBRE!X176)</f>
        <v>2</v>
      </c>
      <c r="Y176" s="18">
        <f>SUM(ENERO:DICIEMBRE!Y176)</f>
        <v>0</v>
      </c>
      <c r="Z176" s="18">
        <f>SUM(ENERO:DICIEMBRE!Z176)</f>
        <v>0</v>
      </c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814" t="s">
        <v>194</v>
      </c>
      <c r="C177" s="816"/>
      <c r="D177" s="403">
        <f t="shared" si="21"/>
        <v>626</v>
      </c>
      <c r="E177" s="135">
        <f t="shared" si="22"/>
        <v>248</v>
      </c>
      <c r="F177" s="458">
        <f t="shared" si="22"/>
        <v>378</v>
      </c>
      <c r="G177" s="18">
        <f>SUM(ENERO:DICIEMBRE!G177)</f>
        <v>29</v>
      </c>
      <c r="H177" s="18">
        <f>SUM(ENERO:DICIEMBRE!H177)</f>
        <v>8</v>
      </c>
      <c r="I177" s="18">
        <f>SUM(ENERO:DICIEMBRE!I177)</f>
        <v>3</v>
      </c>
      <c r="J177" s="18">
        <f>SUM(ENERO:DICIEMBRE!J177)</f>
        <v>3</v>
      </c>
      <c r="K177" s="18">
        <f>SUM(ENERO:DICIEMBRE!K177)</f>
        <v>2</v>
      </c>
      <c r="L177" s="18">
        <f>SUM(ENERO:DICIEMBRE!L177)</f>
        <v>6</v>
      </c>
      <c r="M177" s="18">
        <f>SUM(ENERO:DICIEMBRE!M177)</f>
        <v>6</v>
      </c>
      <c r="N177" s="18">
        <f>SUM(ENERO:DICIEMBRE!N177)</f>
        <v>1</v>
      </c>
      <c r="O177" s="18">
        <f>SUM(ENERO:DICIEMBRE!O177)</f>
        <v>32</v>
      </c>
      <c r="P177" s="18">
        <f>SUM(ENERO:DICIEMBRE!P177)</f>
        <v>32</v>
      </c>
      <c r="Q177" s="18">
        <f>SUM(ENERO:DICIEMBRE!Q177)</f>
        <v>41</v>
      </c>
      <c r="R177" s="18">
        <f>SUM(ENERO:DICIEMBRE!R177)</f>
        <v>89</v>
      </c>
      <c r="S177" s="18">
        <f>SUM(ENERO:DICIEMBRE!S177)</f>
        <v>120</v>
      </c>
      <c r="T177" s="18">
        <f>SUM(ENERO:DICIEMBRE!T177)</f>
        <v>218</v>
      </c>
      <c r="U177" s="18">
        <f>SUM(ENERO:DICIEMBRE!U177)</f>
        <v>15</v>
      </c>
      <c r="V177" s="18">
        <f>SUM(ENERO:DICIEMBRE!V177)</f>
        <v>21</v>
      </c>
      <c r="W177" s="18">
        <f>SUM(ENERO:DICIEMBRE!W177)</f>
        <v>0</v>
      </c>
      <c r="X177" s="18">
        <f>SUM(ENERO:DICIEMBRE!X177)</f>
        <v>2</v>
      </c>
      <c r="Y177" s="18">
        <f>SUM(ENERO:DICIEMBRE!Y177)</f>
        <v>0</v>
      </c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871" t="s">
        <v>195</v>
      </c>
      <c r="C178" s="872"/>
      <c r="D178" s="404">
        <f t="shared" si="21"/>
        <v>352</v>
      </c>
      <c r="E178" s="128">
        <f t="shared" si="22"/>
        <v>132</v>
      </c>
      <c r="F178" s="463">
        <f t="shared" si="22"/>
        <v>220</v>
      </c>
      <c r="G178" s="18">
        <f>SUM(ENERO:DICIEMBRE!G178)</f>
        <v>19</v>
      </c>
      <c r="H178" s="18">
        <f>SUM(ENERO:DICIEMBRE!H178)</f>
        <v>4</v>
      </c>
      <c r="I178" s="18">
        <f>SUM(ENERO:DICIEMBRE!I178)</f>
        <v>4</v>
      </c>
      <c r="J178" s="18">
        <f>SUM(ENERO:DICIEMBRE!J178)</f>
        <v>3</v>
      </c>
      <c r="K178" s="18">
        <f>SUM(ENERO:DICIEMBRE!K178)</f>
        <v>1</v>
      </c>
      <c r="L178" s="18">
        <f>SUM(ENERO:DICIEMBRE!L178)</f>
        <v>4</v>
      </c>
      <c r="M178" s="18">
        <f>SUM(ENERO:DICIEMBRE!M178)</f>
        <v>4</v>
      </c>
      <c r="N178" s="18">
        <f>SUM(ENERO:DICIEMBRE!N178)</f>
        <v>1</v>
      </c>
      <c r="O178" s="18">
        <f>SUM(ENERO:DICIEMBRE!O178)</f>
        <v>18</v>
      </c>
      <c r="P178" s="18">
        <f>SUM(ENERO:DICIEMBRE!P178)</f>
        <v>18</v>
      </c>
      <c r="Q178" s="18">
        <f>SUM(ENERO:DICIEMBRE!Q178)</f>
        <v>37</v>
      </c>
      <c r="R178" s="18">
        <f>SUM(ENERO:DICIEMBRE!R178)</f>
        <v>58</v>
      </c>
      <c r="S178" s="18">
        <f>SUM(ENERO:DICIEMBRE!S178)</f>
        <v>45</v>
      </c>
      <c r="T178" s="18">
        <f>SUM(ENERO:DICIEMBRE!T178)</f>
        <v>121</v>
      </c>
      <c r="U178" s="18">
        <f>SUM(ENERO:DICIEMBRE!U178)</f>
        <v>4</v>
      </c>
      <c r="V178" s="18">
        <f>SUM(ENERO:DICIEMBRE!V178)</f>
        <v>11</v>
      </c>
      <c r="W178" s="18">
        <f>SUM(ENERO:DICIEMBRE!W178)</f>
        <v>0</v>
      </c>
      <c r="X178" s="18">
        <f>SUM(ENERO:DICIEMBRE!X178)</f>
        <v>1</v>
      </c>
      <c r="Y178" s="18">
        <f>SUM(ENERO:DICIEMBRE!Y178)</f>
        <v>0</v>
      </c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907" t="s">
        <v>192</v>
      </c>
      <c r="C179" s="909"/>
      <c r="D179" s="400">
        <f t="shared" si="21"/>
        <v>532</v>
      </c>
      <c r="E179" s="133">
        <f t="shared" si="22"/>
        <v>155</v>
      </c>
      <c r="F179" s="465">
        <f t="shared" si="22"/>
        <v>377</v>
      </c>
      <c r="G179" s="18">
        <f>SUM(ENERO:DICIEMBRE!G179)</f>
        <v>1</v>
      </c>
      <c r="H179" s="18">
        <f>SUM(ENERO:DICIEMBRE!H179)</f>
        <v>0</v>
      </c>
      <c r="I179" s="18">
        <f>SUM(ENERO:DICIEMBRE!I179)</f>
        <v>0</v>
      </c>
      <c r="J179" s="18">
        <f>SUM(ENERO:DICIEMBRE!J179)</f>
        <v>1</v>
      </c>
      <c r="K179" s="18">
        <f>SUM(ENERO:DICIEMBRE!K179)</f>
        <v>2</v>
      </c>
      <c r="L179" s="18">
        <f>SUM(ENERO:DICIEMBRE!L179)</f>
        <v>0</v>
      </c>
      <c r="M179" s="18">
        <f>SUM(ENERO:DICIEMBRE!M179)</f>
        <v>10</v>
      </c>
      <c r="N179" s="18">
        <f>SUM(ENERO:DICIEMBRE!N179)</f>
        <v>11</v>
      </c>
      <c r="O179" s="18">
        <f>SUM(ENERO:DICIEMBRE!O179)</f>
        <v>22</v>
      </c>
      <c r="P179" s="18">
        <f>SUM(ENERO:DICIEMBRE!P179)</f>
        <v>23</v>
      </c>
      <c r="Q179" s="18">
        <f>SUM(ENERO:DICIEMBRE!Q179)</f>
        <v>33</v>
      </c>
      <c r="R179" s="18">
        <f>SUM(ENERO:DICIEMBRE!R179)</f>
        <v>30</v>
      </c>
      <c r="S179" s="18">
        <f>SUM(ENERO:DICIEMBRE!S179)</f>
        <v>73</v>
      </c>
      <c r="T179" s="18">
        <f>SUM(ENERO:DICIEMBRE!T179)</f>
        <v>300</v>
      </c>
      <c r="U179" s="18">
        <f>SUM(ENERO:DICIEMBRE!U179)</f>
        <v>14</v>
      </c>
      <c r="V179" s="18">
        <f>SUM(ENERO:DICIEMBRE!V179)</f>
        <v>12</v>
      </c>
      <c r="W179" s="18">
        <f>SUM(ENERO:DICIEMBRE!W179)</f>
        <v>29</v>
      </c>
      <c r="X179" s="18">
        <f>SUM(ENERO:DICIEMBRE!X179)</f>
        <v>3</v>
      </c>
      <c r="Y179" s="18">
        <f>SUM(ENERO:DICIEMBRE!Y179)</f>
        <v>0</v>
      </c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814" t="s">
        <v>193</v>
      </c>
      <c r="C180" s="816"/>
      <c r="D180" s="403">
        <f t="shared" si="21"/>
        <v>1079</v>
      </c>
      <c r="E180" s="135">
        <f t="shared" si="22"/>
        <v>314</v>
      </c>
      <c r="F180" s="458">
        <f t="shared" si="22"/>
        <v>765</v>
      </c>
      <c r="G180" s="18">
        <f>SUM(ENERO:DICIEMBRE!G180)</f>
        <v>0</v>
      </c>
      <c r="H180" s="18">
        <f>SUM(ENERO:DICIEMBRE!H180)</f>
        <v>0</v>
      </c>
      <c r="I180" s="18">
        <f>SUM(ENERO:DICIEMBRE!I180)</f>
        <v>0</v>
      </c>
      <c r="J180" s="18">
        <f>SUM(ENERO:DICIEMBRE!J180)</f>
        <v>0</v>
      </c>
      <c r="K180" s="18">
        <f>SUM(ENERO:DICIEMBRE!K180)</f>
        <v>2</v>
      </c>
      <c r="L180" s="18">
        <f>SUM(ENERO:DICIEMBRE!L180)</f>
        <v>0</v>
      </c>
      <c r="M180" s="18">
        <f>SUM(ENERO:DICIEMBRE!M180)</f>
        <v>26</v>
      </c>
      <c r="N180" s="18">
        <f>SUM(ENERO:DICIEMBRE!N180)</f>
        <v>28</v>
      </c>
      <c r="O180" s="18">
        <f>SUM(ENERO:DICIEMBRE!O180)</f>
        <v>49</v>
      </c>
      <c r="P180" s="18">
        <f>SUM(ENERO:DICIEMBRE!P180)</f>
        <v>53</v>
      </c>
      <c r="Q180" s="18">
        <f>SUM(ENERO:DICIEMBRE!Q180)</f>
        <v>63</v>
      </c>
      <c r="R180" s="18">
        <f>SUM(ENERO:DICIEMBRE!R180)</f>
        <v>79</v>
      </c>
      <c r="S180" s="18">
        <f>SUM(ENERO:DICIEMBRE!S180)</f>
        <v>147</v>
      </c>
      <c r="T180" s="18">
        <f>SUM(ENERO:DICIEMBRE!T180)</f>
        <v>582</v>
      </c>
      <c r="U180" s="18">
        <f>SUM(ENERO:DICIEMBRE!U180)</f>
        <v>27</v>
      </c>
      <c r="V180" s="18">
        <f>SUM(ENERO:DICIEMBRE!V180)</f>
        <v>23</v>
      </c>
      <c r="W180" s="18">
        <f>SUM(ENERO:DICIEMBRE!W180)</f>
        <v>88</v>
      </c>
      <c r="X180" s="18">
        <f>SUM(ENERO:DICIEMBRE!X180)</f>
        <v>10</v>
      </c>
      <c r="Y180" s="18">
        <f>SUM(ENERO:DICIEMBRE!Y180)</f>
        <v>0</v>
      </c>
      <c r="Z180" s="18">
        <f>SUM(ENERO:DICIEMBRE!Z180)</f>
        <v>0</v>
      </c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814" t="s">
        <v>194</v>
      </c>
      <c r="C181" s="816"/>
      <c r="D181" s="403">
        <f t="shared" si="21"/>
        <v>494</v>
      </c>
      <c r="E181" s="135">
        <f t="shared" si="22"/>
        <v>152</v>
      </c>
      <c r="F181" s="458">
        <f t="shared" si="22"/>
        <v>342</v>
      </c>
      <c r="G181" s="18">
        <f>SUM(ENERO:DICIEMBRE!G181)</f>
        <v>1</v>
      </c>
      <c r="H181" s="18">
        <f>SUM(ENERO:DICIEMBRE!H181)</f>
        <v>0</v>
      </c>
      <c r="I181" s="18">
        <f>SUM(ENERO:DICIEMBRE!I181)</f>
        <v>0</v>
      </c>
      <c r="J181" s="18">
        <f>SUM(ENERO:DICIEMBRE!J181)</f>
        <v>1</v>
      </c>
      <c r="K181" s="18">
        <f>SUM(ENERO:DICIEMBRE!K181)</f>
        <v>2</v>
      </c>
      <c r="L181" s="18">
        <f>SUM(ENERO:DICIEMBRE!L181)</f>
        <v>0</v>
      </c>
      <c r="M181" s="18">
        <f>SUM(ENERO:DICIEMBRE!M181)</f>
        <v>10</v>
      </c>
      <c r="N181" s="18">
        <f>SUM(ENERO:DICIEMBRE!N181)</f>
        <v>11</v>
      </c>
      <c r="O181" s="18">
        <f>SUM(ENERO:DICIEMBRE!O181)</f>
        <v>22</v>
      </c>
      <c r="P181" s="18">
        <f>SUM(ENERO:DICIEMBRE!P181)</f>
        <v>21</v>
      </c>
      <c r="Q181" s="18">
        <f>SUM(ENERO:DICIEMBRE!Q181)</f>
        <v>31</v>
      </c>
      <c r="R181" s="18">
        <f>SUM(ENERO:DICIEMBRE!R181)</f>
        <v>26</v>
      </c>
      <c r="S181" s="18">
        <f>SUM(ENERO:DICIEMBRE!S181)</f>
        <v>74</v>
      </c>
      <c r="T181" s="18">
        <f>SUM(ENERO:DICIEMBRE!T181)</f>
        <v>270</v>
      </c>
      <c r="U181" s="18">
        <f>SUM(ENERO:DICIEMBRE!U181)</f>
        <v>12</v>
      </c>
      <c r="V181" s="18">
        <f>SUM(ENERO:DICIEMBRE!V181)</f>
        <v>13</v>
      </c>
      <c r="W181" s="18">
        <f>SUM(ENERO:DICIEMBRE!W181)</f>
        <v>31</v>
      </c>
      <c r="X181" s="18">
        <f>SUM(ENERO:DICIEMBRE!X181)</f>
        <v>4</v>
      </c>
      <c r="Y181" s="18">
        <f>SUM(ENERO:DICIEMBRE!Y181)</f>
        <v>0</v>
      </c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871" t="s">
        <v>195</v>
      </c>
      <c r="C182" s="872"/>
      <c r="D182" s="404">
        <f t="shared" si="21"/>
        <v>437</v>
      </c>
      <c r="E182" s="128">
        <f t="shared" si="22"/>
        <v>136</v>
      </c>
      <c r="F182" s="463">
        <f t="shared" si="22"/>
        <v>301</v>
      </c>
      <c r="G182" s="18">
        <f>SUM(ENERO:DICIEMBRE!G182)</f>
        <v>1</v>
      </c>
      <c r="H182" s="18">
        <f>SUM(ENERO:DICIEMBRE!H182)</f>
        <v>0</v>
      </c>
      <c r="I182" s="18">
        <f>SUM(ENERO:DICIEMBRE!I182)</f>
        <v>0</v>
      </c>
      <c r="J182" s="18">
        <f>SUM(ENERO:DICIEMBRE!J182)</f>
        <v>0</v>
      </c>
      <c r="K182" s="18">
        <f>SUM(ENERO:DICIEMBRE!K182)</f>
        <v>0</v>
      </c>
      <c r="L182" s="18">
        <f>SUM(ENERO:DICIEMBRE!L182)</f>
        <v>0</v>
      </c>
      <c r="M182" s="18">
        <f>SUM(ENERO:DICIEMBRE!M182)</f>
        <v>12</v>
      </c>
      <c r="N182" s="18">
        <f>SUM(ENERO:DICIEMBRE!N182)</f>
        <v>11</v>
      </c>
      <c r="O182" s="18">
        <f>SUM(ENERO:DICIEMBRE!O182)</f>
        <v>23</v>
      </c>
      <c r="P182" s="18">
        <f>SUM(ENERO:DICIEMBRE!P182)</f>
        <v>17</v>
      </c>
      <c r="Q182" s="18">
        <f>SUM(ENERO:DICIEMBRE!Q182)</f>
        <v>26</v>
      </c>
      <c r="R182" s="18">
        <f>SUM(ENERO:DICIEMBRE!R182)</f>
        <v>24</v>
      </c>
      <c r="S182" s="18">
        <f>SUM(ENERO:DICIEMBRE!S182)</f>
        <v>59</v>
      </c>
      <c r="T182" s="18">
        <f>SUM(ENERO:DICIEMBRE!T182)</f>
        <v>239</v>
      </c>
      <c r="U182" s="18">
        <f>SUM(ENERO:DICIEMBRE!U182)</f>
        <v>15</v>
      </c>
      <c r="V182" s="18">
        <f>SUM(ENERO:DICIEMBRE!V182)</f>
        <v>10</v>
      </c>
      <c r="W182" s="18">
        <f>SUM(ENERO:DICIEMBRE!W182)</f>
        <v>35</v>
      </c>
      <c r="X182" s="18">
        <f>SUM(ENERO:DICIEMBRE!X182)</f>
        <v>5</v>
      </c>
      <c r="Y182" s="18">
        <f>SUM(ENERO:DICIEMBRE!Y182)</f>
        <v>0</v>
      </c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907" t="s">
        <v>192</v>
      </c>
      <c r="C183" s="909"/>
      <c r="D183" s="400">
        <f t="shared" si="21"/>
        <v>305</v>
      </c>
      <c r="E183" s="133">
        <f>SUM(G183+I183+K183+M183+O183+Q183+U183)</f>
        <v>172</v>
      </c>
      <c r="F183" s="465">
        <f>SUM(H183+J183+L183+N183+P183+R183+V183)</f>
        <v>133</v>
      </c>
      <c r="G183" s="18">
        <f>SUM(ENERO:DICIEMBRE!G183)</f>
        <v>60</v>
      </c>
      <c r="H183" s="18">
        <f>SUM(ENERO:DICIEMBRE!H183)</f>
        <v>45</v>
      </c>
      <c r="I183" s="18">
        <f>SUM(ENERO:DICIEMBRE!I183)</f>
        <v>25</v>
      </c>
      <c r="J183" s="18">
        <f>SUM(ENERO:DICIEMBRE!J183)</f>
        <v>34</v>
      </c>
      <c r="K183" s="18">
        <f>SUM(ENERO:DICIEMBRE!K183)</f>
        <v>18</v>
      </c>
      <c r="L183" s="18">
        <f>SUM(ENERO:DICIEMBRE!L183)</f>
        <v>16</v>
      </c>
      <c r="M183" s="18">
        <f>SUM(ENERO:DICIEMBRE!M183)</f>
        <v>4</v>
      </c>
      <c r="N183" s="18">
        <f>SUM(ENERO:DICIEMBRE!N183)</f>
        <v>4</v>
      </c>
      <c r="O183" s="18">
        <f>SUM(ENERO:DICIEMBRE!O183)</f>
        <v>48</v>
      </c>
      <c r="P183" s="18">
        <f>SUM(ENERO:DICIEMBRE!P183)</f>
        <v>25</v>
      </c>
      <c r="Q183" s="18">
        <f>SUM(ENERO:DICIEMBRE!Q183)</f>
        <v>17</v>
      </c>
      <c r="R183" s="18">
        <f>SUM(ENERO:DICIEMBRE!R183)</f>
        <v>9</v>
      </c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814" t="s">
        <v>193</v>
      </c>
      <c r="C184" s="816"/>
      <c r="D184" s="403">
        <f t="shared" si="21"/>
        <v>1115</v>
      </c>
      <c r="E184" s="135">
        <f>SUM(G184+I184+K184+M184+O184+Q184+U184)</f>
        <v>548</v>
      </c>
      <c r="F184" s="458">
        <f>SUM(H184+J184+L184+N184+P184+R184+V184)</f>
        <v>567</v>
      </c>
      <c r="G184" s="18">
        <f>SUM(ENERO:DICIEMBRE!G184)</f>
        <v>213</v>
      </c>
      <c r="H184" s="18">
        <f>SUM(ENERO:DICIEMBRE!H184)</f>
        <v>237</v>
      </c>
      <c r="I184" s="18">
        <f>SUM(ENERO:DICIEMBRE!I184)</f>
        <v>82</v>
      </c>
      <c r="J184" s="18">
        <f>SUM(ENERO:DICIEMBRE!J184)</f>
        <v>122</v>
      </c>
      <c r="K184" s="18">
        <f>SUM(ENERO:DICIEMBRE!K184)</f>
        <v>73</v>
      </c>
      <c r="L184" s="18">
        <f>SUM(ENERO:DICIEMBRE!L184)</f>
        <v>63</v>
      </c>
      <c r="M184" s="18">
        <f>SUM(ENERO:DICIEMBRE!M184)</f>
        <v>14</v>
      </c>
      <c r="N184" s="18">
        <f>SUM(ENERO:DICIEMBRE!N184)</f>
        <v>8</v>
      </c>
      <c r="O184" s="18">
        <f>SUM(ENERO:DICIEMBRE!O184)</f>
        <v>133</v>
      </c>
      <c r="P184" s="18">
        <f>SUM(ENERO:DICIEMBRE!P184)</f>
        <v>102</v>
      </c>
      <c r="Q184" s="18">
        <f>SUM(ENERO:DICIEMBRE!Q184)</f>
        <v>33</v>
      </c>
      <c r="R184" s="18">
        <f>SUM(ENERO:DICIEMBRE!R184)</f>
        <v>35</v>
      </c>
      <c r="S184" s="474"/>
      <c r="T184" s="475"/>
      <c r="U184" s="474"/>
      <c r="V184" s="476"/>
      <c r="W184" s="477"/>
      <c r="X184" s="478"/>
      <c r="Y184" s="478"/>
      <c r="Z184" s="18">
        <f>SUM(ENERO:DICIEMBRE!Z184)</f>
        <v>0</v>
      </c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814" t="s">
        <v>194</v>
      </c>
      <c r="C185" s="816"/>
      <c r="D185" s="403">
        <f t="shared" si="21"/>
        <v>272</v>
      </c>
      <c r="E185" s="135">
        <f t="shared" ref="E185:F200" si="23">SUM(G185+I185+K185+M185+O185+Q185+S185+U185)</f>
        <v>153</v>
      </c>
      <c r="F185" s="458">
        <f t="shared" si="23"/>
        <v>119</v>
      </c>
      <c r="G185" s="18">
        <f>SUM(ENERO:DICIEMBRE!G185)</f>
        <v>62</v>
      </c>
      <c r="H185" s="18">
        <f>SUM(ENERO:DICIEMBRE!H185)</f>
        <v>44</v>
      </c>
      <c r="I185" s="18">
        <f>SUM(ENERO:DICIEMBRE!I185)</f>
        <v>21</v>
      </c>
      <c r="J185" s="18">
        <f>SUM(ENERO:DICIEMBRE!J185)</f>
        <v>29</v>
      </c>
      <c r="K185" s="18">
        <f>SUM(ENERO:DICIEMBRE!K185)</f>
        <v>19</v>
      </c>
      <c r="L185" s="18">
        <f>SUM(ENERO:DICIEMBRE!L185)</f>
        <v>16</v>
      </c>
      <c r="M185" s="18">
        <f>SUM(ENERO:DICIEMBRE!M185)</f>
        <v>5</v>
      </c>
      <c r="N185" s="18">
        <f>SUM(ENERO:DICIEMBRE!N185)</f>
        <v>3</v>
      </c>
      <c r="O185" s="18">
        <f>SUM(ENERO:DICIEMBRE!O185)</f>
        <v>40</v>
      </c>
      <c r="P185" s="18">
        <f>SUM(ENERO:DICIEMBRE!P185)</f>
        <v>24</v>
      </c>
      <c r="Q185" s="18">
        <f>SUM(ENERO:DICIEMBRE!Q185)</f>
        <v>6</v>
      </c>
      <c r="R185" s="18">
        <f>SUM(ENERO:DICIEMBRE!R185)</f>
        <v>3</v>
      </c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871" t="s">
        <v>195</v>
      </c>
      <c r="C186" s="872"/>
      <c r="D186" s="404">
        <f t="shared" si="21"/>
        <v>159</v>
      </c>
      <c r="E186" s="128">
        <f t="shared" si="23"/>
        <v>95</v>
      </c>
      <c r="F186" s="463">
        <f t="shared" si="23"/>
        <v>64</v>
      </c>
      <c r="G186" s="18">
        <f>SUM(ENERO:DICIEMBRE!G186)</f>
        <v>31</v>
      </c>
      <c r="H186" s="18">
        <f>SUM(ENERO:DICIEMBRE!H186)</f>
        <v>26</v>
      </c>
      <c r="I186" s="18">
        <f>SUM(ENERO:DICIEMBRE!I186)</f>
        <v>16</v>
      </c>
      <c r="J186" s="18">
        <f>SUM(ENERO:DICIEMBRE!J186)</f>
        <v>13</v>
      </c>
      <c r="K186" s="18">
        <f>SUM(ENERO:DICIEMBRE!K186)</f>
        <v>16</v>
      </c>
      <c r="L186" s="18">
        <f>SUM(ENERO:DICIEMBRE!L186)</f>
        <v>7</v>
      </c>
      <c r="M186" s="18">
        <f>SUM(ENERO:DICIEMBRE!M186)</f>
        <v>1</v>
      </c>
      <c r="N186" s="18">
        <f>SUM(ENERO:DICIEMBRE!N186)</f>
        <v>0</v>
      </c>
      <c r="O186" s="18">
        <f>SUM(ENERO:DICIEMBRE!O186)</f>
        <v>28</v>
      </c>
      <c r="P186" s="18">
        <f>SUM(ENERO:DICIEMBRE!P186)</f>
        <v>16</v>
      </c>
      <c r="Q186" s="18">
        <f>SUM(ENERO:DICIEMBRE!Q186)</f>
        <v>3</v>
      </c>
      <c r="R186" s="18">
        <f>SUM(ENERO:DICIEMBRE!R186)</f>
        <v>2</v>
      </c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907" t="s">
        <v>192</v>
      </c>
      <c r="C187" s="909"/>
      <c r="D187" s="402">
        <f t="shared" si="21"/>
        <v>272</v>
      </c>
      <c r="E187" s="449">
        <f t="shared" si="23"/>
        <v>83</v>
      </c>
      <c r="F187" s="450">
        <f t="shared" si="23"/>
        <v>189</v>
      </c>
      <c r="G187" s="18">
        <f>SUM(ENERO:DICIEMBRE!G187)</f>
        <v>1</v>
      </c>
      <c r="H187" s="18">
        <f>SUM(ENERO:DICIEMBRE!H187)</f>
        <v>2</v>
      </c>
      <c r="I187" s="18">
        <f>SUM(ENERO:DICIEMBRE!I187)</f>
        <v>0</v>
      </c>
      <c r="J187" s="18">
        <f>SUM(ENERO:DICIEMBRE!J187)</f>
        <v>0</v>
      </c>
      <c r="K187" s="18">
        <f>SUM(ENERO:DICIEMBRE!K187)</f>
        <v>0</v>
      </c>
      <c r="L187" s="18">
        <f>SUM(ENERO:DICIEMBRE!L187)</f>
        <v>0</v>
      </c>
      <c r="M187" s="18">
        <f>SUM(ENERO:DICIEMBRE!M187)</f>
        <v>2</v>
      </c>
      <c r="N187" s="18">
        <f>SUM(ENERO:DICIEMBRE!N187)</f>
        <v>0</v>
      </c>
      <c r="O187" s="18">
        <f>SUM(ENERO:DICIEMBRE!O187)</f>
        <v>4</v>
      </c>
      <c r="P187" s="18">
        <f>SUM(ENERO:DICIEMBRE!P187)</f>
        <v>2</v>
      </c>
      <c r="Q187" s="18">
        <f>SUM(ENERO:DICIEMBRE!Q187)</f>
        <v>8</v>
      </c>
      <c r="R187" s="18">
        <f>SUM(ENERO:DICIEMBRE!R187)</f>
        <v>8</v>
      </c>
      <c r="S187" s="18">
        <f>SUM(ENERO:DICIEMBRE!S187)</f>
        <v>55</v>
      </c>
      <c r="T187" s="18">
        <f>SUM(ENERO:DICIEMBRE!T187)</f>
        <v>149</v>
      </c>
      <c r="U187" s="18">
        <f>SUM(ENERO:DICIEMBRE!U187)</f>
        <v>13</v>
      </c>
      <c r="V187" s="18">
        <f>SUM(ENERO:DICIEMBRE!V187)</f>
        <v>28</v>
      </c>
      <c r="W187" s="18">
        <f>SUM(ENERO:DICIEMBRE!W187)</f>
        <v>0</v>
      </c>
      <c r="X187" s="18">
        <f>SUM(ENERO:DICIEMBRE!X187)</f>
        <v>5</v>
      </c>
      <c r="Y187" s="18">
        <f>SUM(ENERO:DICIEMBRE!Y187)</f>
        <v>0</v>
      </c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814" t="s">
        <v>193</v>
      </c>
      <c r="C188" s="816"/>
      <c r="D188" s="403">
        <f t="shared" si="21"/>
        <v>826</v>
      </c>
      <c r="E188" s="135">
        <f t="shared" si="23"/>
        <v>252</v>
      </c>
      <c r="F188" s="458">
        <f t="shared" si="23"/>
        <v>574</v>
      </c>
      <c r="G188" s="18">
        <f>SUM(ENERO:DICIEMBRE!G188)</f>
        <v>1</v>
      </c>
      <c r="H188" s="18">
        <f>SUM(ENERO:DICIEMBRE!H188)</f>
        <v>2</v>
      </c>
      <c r="I188" s="18">
        <f>SUM(ENERO:DICIEMBRE!I188)</f>
        <v>0</v>
      </c>
      <c r="J188" s="18">
        <f>SUM(ENERO:DICIEMBRE!J188)</f>
        <v>0</v>
      </c>
      <c r="K188" s="18">
        <f>SUM(ENERO:DICIEMBRE!K188)</f>
        <v>0</v>
      </c>
      <c r="L188" s="18">
        <f>SUM(ENERO:DICIEMBRE!L188)</f>
        <v>0</v>
      </c>
      <c r="M188" s="18">
        <f>SUM(ENERO:DICIEMBRE!M188)</f>
        <v>1</v>
      </c>
      <c r="N188" s="18">
        <f>SUM(ENERO:DICIEMBRE!N188)</f>
        <v>0</v>
      </c>
      <c r="O188" s="18">
        <f>SUM(ENERO:DICIEMBRE!O188)</f>
        <v>4</v>
      </c>
      <c r="P188" s="18">
        <f>SUM(ENERO:DICIEMBRE!P188)</f>
        <v>1</v>
      </c>
      <c r="Q188" s="18">
        <f>SUM(ENERO:DICIEMBRE!Q188)</f>
        <v>11</v>
      </c>
      <c r="R188" s="18">
        <f>SUM(ENERO:DICIEMBRE!R188)</f>
        <v>14</v>
      </c>
      <c r="S188" s="18">
        <f>SUM(ENERO:DICIEMBRE!S188)</f>
        <v>134</v>
      </c>
      <c r="T188" s="18">
        <f>SUM(ENERO:DICIEMBRE!T188)</f>
        <v>510</v>
      </c>
      <c r="U188" s="18">
        <f>SUM(ENERO:DICIEMBRE!U188)</f>
        <v>101</v>
      </c>
      <c r="V188" s="18">
        <f>SUM(ENERO:DICIEMBRE!V188)</f>
        <v>47</v>
      </c>
      <c r="W188" s="18">
        <f>SUM(ENERO:DICIEMBRE!W188)</f>
        <v>0</v>
      </c>
      <c r="X188" s="18">
        <f>SUM(ENERO:DICIEMBRE!X188)</f>
        <v>27</v>
      </c>
      <c r="Y188" s="18">
        <f>SUM(ENERO:DICIEMBRE!Y188)</f>
        <v>0</v>
      </c>
      <c r="Z188" s="18">
        <f>SUM(ENERO:DICIEMBRE!Z188)</f>
        <v>0</v>
      </c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814" t="s">
        <v>194</v>
      </c>
      <c r="C189" s="816"/>
      <c r="D189" s="403">
        <f t="shared" si="21"/>
        <v>152</v>
      </c>
      <c r="E189" s="135">
        <f t="shared" si="23"/>
        <v>45</v>
      </c>
      <c r="F189" s="458">
        <f t="shared" si="23"/>
        <v>107</v>
      </c>
      <c r="G189" s="18">
        <f>SUM(ENERO:DICIEMBRE!G189)</f>
        <v>0</v>
      </c>
      <c r="H189" s="18">
        <f>SUM(ENERO:DICIEMBRE!H189)</f>
        <v>0</v>
      </c>
      <c r="I189" s="18">
        <f>SUM(ENERO:DICIEMBRE!I189)</f>
        <v>0</v>
      </c>
      <c r="J189" s="18">
        <f>SUM(ENERO:DICIEMBRE!J189)</f>
        <v>0</v>
      </c>
      <c r="K189" s="18">
        <f>SUM(ENERO:DICIEMBRE!K189)</f>
        <v>0</v>
      </c>
      <c r="L189" s="18">
        <f>SUM(ENERO:DICIEMBRE!L189)</f>
        <v>0</v>
      </c>
      <c r="M189" s="18">
        <f>SUM(ENERO:DICIEMBRE!M189)</f>
        <v>1</v>
      </c>
      <c r="N189" s="18">
        <f>SUM(ENERO:DICIEMBRE!N189)</f>
        <v>0</v>
      </c>
      <c r="O189" s="18">
        <f>SUM(ENERO:DICIEMBRE!O189)</f>
        <v>2</v>
      </c>
      <c r="P189" s="18">
        <f>SUM(ENERO:DICIEMBRE!P189)</f>
        <v>1</v>
      </c>
      <c r="Q189" s="18">
        <f>SUM(ENERO:DICIEMBRE!Q189)</f>
        <v>4</v>
      </c>
      <c r="R189" s="18">
        <f>SUM(ENERO:DICIEMBRE!R189)</f>
        <v>4</v>
      </c>
      <c r="S189" s="18">
        <f>SUM(ENERO:DICIEMBRE!S189)</f>
        <v>33</v>
      </c>
      <c r="T189" s="18">
        <f>SUM(ENERO:DICIEMBRE!T189)</f>
        <v>88</v>
      </c>
      <c r="U189" s="18">
        <f>SUM(ENERO:DICIEMBRE!U189)</f>
        <v>5</v>
      </c>
      <c r="V189" s="18">
        <f>SUM(ENERO:DICIEMBRE!V189)</f>
        <v>14</v>
      </c>
      <c r="W189" s="18">
        <f>SUM(ENERO:DICIEMBRE!W189)</f>
        <v>0</v>
      </c>
      <c r="X189" s="18">
        <f>SUM(ENERO:DICIEMBRE!X189)</f>
        <v>2</v>
      </c>
      <c r="Y189" s="18">
        <f>SUM(ENERO:DICIEMBRE!Y189)</f>
        <v>0</v>
      </c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871" t="s">
        <v>195</v>
      </c>
      <c r="C190" s="872"/>
      <c r="D190" s="485">
        <f t="shared" si="21"/>
        <v>156</v>
      </c>
      <c r="E190" s="136">
        <f t="shared" si="23"/>
        <v>48</v>
      </c>
      <c r="F190" s="486">
        <f t="shared" si="23"/>
        <v>108</v>
      </c>
      <c r="G190" s="18">
        <f>SUM(ENERO:DICIEMBRE!G190)</f>
        <v>0</v>
      </c>
      <c r="H190" s="18">
        <f>SUM(ENERO:DICIEMBRE!H190)</f>
        <v>0</v>
      </c>
      <c r="I190" s="18">
        <f>SUM(ENERO:DICIEMBRE!I190)</f>
        <v>0</v>
      </c>
      <c r="J190" s="18">
        <f>SUM(ENERO:DICIEMBRE!J190)</f>
        <v>0</v>
      </c>
      <c r="K190" s="18">
        <f>SUM(ENERO:DICIEMBRE!K190)</f>
        <v>0</v>
      </c>
      <c r="L190" s="18">
        <f>SUM(ENERO:DICIEMBRE!L190)</f>
        <v>0</v>
      </c>
      <c r="M190" s="18">
        <f>SUM(ENERO:DICIEMBRE!M190)</f>
        <v>0</v>
      </c>
      <c r="N190" s="18">
        <f>SUM(ENERO:DICIEMBRE!N190)</f>
        <v>0</v>
      </c>
      <c r="O190" s="18">
        <f>SUM(ENERO:DICIEMBRE!O190)</f>
        <v>3</v>
      </c>
      <c r="P190" s="18">
        <f>SUM(ENERO:DICIEMBRE!P190)</f>
        <v>0</v>
      </c>
      <c r="Q190" s="18">
        <f>SUM(ENERO:DICIEMBRE!Q190)</f>
        <v>7</v>
      </c>
      <c r="R190" s="18">
        <f>SUM(ENERO:DICIEMBRE!R190)</f>
        <v>3</v>
      </c>
      <c r="S190" s="18">
        <f>SUM(ENERO:DICIEMBRE!S190)</f>
        <v>28</v>
      </c>
      <c r="T190" s="18">
        <f>SUM(ENERO:DICIEMBRE!T190)</f>
        <v>89</v>
      </c>
      <c r="U190" s="18">
        <f>SUM(ENERO:DICIEMBRE!U190)</f>
        <v>10</v>
      </c>
      <c r="V190" s="18">
        <f>SUM(ENERO:DICIEMBRE!V190)</f>
        <v>16</v>
      </c>
      <c r="W190" s="18">
        <f>SUM(ENERO:DICIEMBRE!W190)</f>
        <v>0</v>
      </c>
      <c r="X190" s="18">
        <f>SUM(ENERO:DICIEMBRE!X190)</f>
        <v>2</v>
      </c>
      <c r="Y190" s="18">
        <f>SUM(ENERO:DICIEMBRE!Y190)</f>
        <v>0</v>
      </c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907" t="s">
        <v>192</v>
      </c>
      <c r="C191" s="909"/>
      <c r="D191" s="400">
        <f t="shared" si="21"/>
        <v>407</v>
      </c>
      <c r="E191" s="133">
        <f t="shared" si="23"/>
        <v>200</v>
      </c>
      <c r="F191" s="465">
        <f t="shared" si="23"/>
        <v>207</v>
      </c>
      <c r="G191" s="18">
        <f>SUM(ENERO:DICIEMBRE!G191)</f>
        <v>0</v>
      </c>
      <c r="H191" s="18">
        <f>SUM(ENERO:DICIEMBRE!H191)</f>
        <v>1</v>
      </c>
      <c r="I191" s="18">
        <f>SUM(ENERO:DICIEMBRE!I191)</f>
        <v>0</v>
      </c>
      <c r="J191" s="18">
        <f>SUM(ENERO:DICIEMBRE!J191)</f>
        <v>3</v>
      </c>
      <c r="K191" s="18">
        <f>SUM(ENERO:DICIEMBRE!K191)</f>
        <v>2</v>
      </c>
      <c r="L191" s="18">
        <f>SUM(ENERO:DICIEMBRE!L191)</f>
        <v>2</v>
      </c>
      <c r="M191" s="18">
        <f>SUM(ENERO:DICIEMBRE!M191)</f>
        <v>23</v>
      </c>
      <c r="N191" s="18">
        <f>SUM(ENERO:DICIEMBRE!N191)</f>
        <v>21</v>
      </c>
      <c r="O191" s="18">
        <f>SUM(ENERO:DICIEMBRE!O191)</f>
        <v>68</v>
      </c>
      <c r="P191" s="18">
        <f>SUM(ENERO:DICIEMBRE!P191)</f>
        <v>78</v>
      </c>
      <c r="Q191" s="18">
        <f>SUM(ENERO:DICIEMBRE!Q191)</f>
        <v>99</v>
      </c>
      <c r="R191" s="18">
        <f>SUM(ENERO:DICIEMBRE!R191)</f>
        <v>96</v>
      </c>
      <c r="S191" s="18">
        <f>SUM(ENERO:DICIEMBRE!S191)</f>
        <v>8</v>
      </c>
      <c r="T191" s="18">
        <f>SUM(ENERO:DICIEMBRE!T191)</f>
        <v>6</v>
      </c>
      <c r="U191" s="18">
        <f>SUM(ENERO:DICIEMBRE!U191)</f>
        <v>0</v>
      </c>
      <c r="V191" s="18">
        <f>SUM(ENERO:DICIEMBRE!V191)</f>
        <v>0</v>
      </c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814" t="s">
        <v>193</v>
      </c>
      <c r="C192" s="816"/>
      <c r="D192" s="403">
        <f t="shared" si="21"/>
        <v>1878</v>
      </c>
      <c r="E192" s="135">
        <f t="shared" si="23"/>
        <v>877</v>
      </c>
      <c r="F192" s="458">
        <f t="shared" si="23"/>
        <v>1001</v>
      </c>
      <c r="G192" s="18">
        <f>SUM(ENERO:DICIEMBRE!G192)</f>
        <v>0</v>
      </c>
      <c r="H192" s="18">
        <f>SUM(ENERO:DICIEMBRE!H192)</f>
        <v>2</v>
      </c>
      <c r="I192" s="18">
        <f>SUM(ENERO:DICIEMBRE!I192)</f>
        <v>2</v>
      </c>
      <c r="J192" s="18">
        <f>SUM(ENERO:DICIEMBRE!J192)</f>
        <v>10</v>
      </c>
      <c r="K192" s="18">
        <f>SUM(ENERO:DICIEMBRE!K192)</f>
        <v>3</v>
      </c>
      <c r="L192" s="18">
        <f>SUM(ENERO:DICIEMBRE!L192)</f>
        <v>2</v>
      </c>
      <c r="M192" s="18">
        <f>SUM(ENERO:DICIEMBRE!M192)</f>
        <v>72</v>
      </c>
      <c r="N192" s="18">
        <f>SUM(ENERO:DICIEMBRE!N192)</f>
        <v>95</v>
      </c>
      <c r="O192" s="18">
        <f>SUM(ENERO:DICIEMBRE!O192)</f>
        <v>313</v>
      </c>
      <c r="P192" s="18">
        <f>SUM(ENERO:DICIEMBRE!P192)</f>
        <v>331</v>
      </c>
      <c r="Q192" s="18">
        <f>SUM(ENERO:DICIEMBRE!Q192)</f>
        <v>410</v>
      </c>
      <c r="R192" s="18">
        <f>SUM(ENERO:DICIEMBRE!R192)</f>
        <v>515</v>
      </c>
      <c r="S192" s="18">
        <f>SUM(ENERO:DICIEMBRE!S192)</f>
        <v>74</v>
      </c>
      <c r="T192" s="18">
        <f>SUM(ENERO:DICIEMBRE!T192)</f>
        <v>44</v>
      </c>
      <c r="U192" s="18">
        <f>SUM(ENERO:DICIEMBRE!U192)</f>
        <v>3</v>
      </c>
      <c r="V192" s="18">
        <f>SUM(ENERO:DICIEMBRE!V192)</f>
        <v>2</v>
      </c>
      <c r="W192" s="477"/>
      <c r="X192" s="478"/>
      <c r="Y192" s="478"/>
      <c r="Z192" s="18">
        <f>SUM(ENERO:DICIEMBRE!Z192)</f>
        <v>0</v>
      </c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814" t="s">
        <v>194</v>
      </c>
      <c r="C193" s="816"/>
      <c r="D193" s="403">
        <f t="shared" si="21"/>
        <v>158</v>
      </c>
      <c r="E193" s="135">
        <f t="shared" si="23"/>
        <v>67</v>
      </c>
      <c r="F193" s="458">
        <f t="shared" si="23"/>
        <v>91</v>
      </c>
      <c r="G193" s="18">
        <f>SUM(ENERO:DICIEMBRE!G193)</f>
        <v>0</v>
      </c>
      <c r="H193" s="18">
        <f>SUM(ENERO:DICIEMBRE!H193)</f>
        <v>0</v>
      </c>
      <c r="I193" s="18">
        <f>SUM(ENERO:DICIEMBRE!I193)</f>
        <v>0</v>
      </c>
      <c r="J193" s="18">
        <f>SUM(ENERO:DICIEMBRE!J193)</f>
        <v>2</v>
      </c>
      <c r="K193" s="18">
        <f>SUM(ENERO:DICIEMBRE!K193)</f>
        <v>2</v>
      </c>
      <c r="L193" s="18">
        <f>SUM(ENERO:DICIEMBRE!L193)</f>
        <v>1</v>
      </c>
      <c r="M193" s="18">
        <f>SUM(ENERO:DICIEMBRE!M193)</f>
        <v>19</v>
      </c>
      <c r="N193" s="18">
        <f>SUM(ENERO:DICIEMBRE!N193)</f>
        <v>19</v>
      </c>
      <c r="O193" s="18">
        <f>SUM(ENERO:DICIEMBRE!O193)</f>
        <v>29</v>
      </c>
      <c r="P193" s="18">
        <f>SUM(ENERO:DICIEMBRE!P193)</f>
        <v>39</v>
      </c>
      <c r="Q193" s="18">
        <f>SUM(ENERO:DICIEMBRE!Q193)</f>
        <v>17</v>
      </c>
      <c r="R193" s="18">
        <f>SUM(ENERO:DICIEMBRE!R193)</f>
        <v>30</v>
      </c>
      <c r="S193" s="18">
        <f>SUM(ENERO:DICIEMBRE!S193)</f>
        <v>0</v>
      </c>
      <c r="T193" s="18">
        <f>SUM(ENERO:DICIEMBRE!T193)</f>
        <v>0</v>
      </c>
      <c r="U193" s="18">
        <f>SUM(ENERO:DICIEMBRE!U193)</f>
        <v>0</v>
      </c>
      <c r="V193" s="18">
        <f>SUM(ENERO:DICIEMBRE!V193)</f>
        <v>0</v>
      </c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871" t="s">
        <v>195</v>
      </c>
      <c r="C194" s="872"/>
      <c r="D194" s="404">
        <f t="shared" si="21"/>
        <v>47</v>
      </c>
      <c r="E194" s="128">
        <f t="shared" si="23"/>
        <v>14</v>
      </c>
      <c r="F194" s="463">
        <f t="shared" si="23"/>
        <v>33</v>
      </c>
      <c r="G194" s="18">
        <f>SUM(ENERO:DICIEMBRE!G194)</f>
        <v>0</v>
      </c>
      <c r="H194" s="18">
        <f>SUM(ENERO:DICIEMBRE!H194)</f>
        <v>0</v>
      </c>
      <c r="I194" s="18">
        <f>SUM(ENERO:DICIEMBRE!I194)</f>
        <v>0</v>
      </c>
      <c r="J194" s="18">
        <f>SUM(ENERO:DICIEMBRE!J194)</f>
        <v>0</v>
      </c>
      <c r="K194" s="18">
        <f>SUM(ENERO:DICIEMBRE!K194)</f>
        <v>0</v>
      </c>
      <c r="L194" s="18">
        <f>SUM(ENERO:DICIEMBRE!L194)</f>
        <v>0</v>
      </c>
      <c r="M194" s="18">
        <f>SUM(ENERO:DICIEMBRE!M194)</f>
        <v>0</v>
      </c>
      <c r="N194" s="18">
        <f>SUM(ENERO:DICIEMBRE!N194)</f>
        <v>2</v>
      </c>
      <c r="O194" s="18">
        <f>SUM(ENERO:DICIEMBRE!O194)</f>
        <v>1</v>
      </c>
      <c r="P194" s="18">
        <f>SUM(ENERO:DICIEMBRE!P194)</f>
        <v>3</v>
      </c>
      <c r="Q194" s="18">
        <f>SUM(ENERO:DICIEMBRE!Q194)</f>
        <v>11</v>
      </c>
      <c r="R194" s="18">
        <f>SUM(ENERO:DICIEMBRE!R194)</f>
        <v>24</v>
      </c>
      <c r="S194" s="18">
        <f>SUM(ENERO:DICIEMBRE!S194)</f>
        <v>2</v>
      </c>
      <c r="T194" s="18">
        <f>SUM(ENERO:DICIEMBRE!T194)</f>
        <v>4</v>
      </c>
      <c r="U194" s="18">
        <f>SUM(ENERO:DICIEMBRE!U194)</f>
        <v>0</v>
      </c>
      <c r="V194" s="18">
        <f>SUM(ENERO:DICIEMBRE!V194)</f>
        <v>0</v>
      </c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907" t="s">
        <v>192</v>
      </c>
      <c r="C195" s="909"/>
      <c r="D195" s="402">
        <f t="shared" si="21"/>
        <v>396</v>
      </c>
      <c r="E195" s="449">
        <f t="shared" si="23"/>
        <v>98</v>
      </c>
      <c r="F195" s="450">
        <f t="shared" si="23"/>
        <v>298</v>
      </c>
      <c r="G195" s="18">
        <f>SUM(ENERO:DICIEMBRE!G195)</f>
        <v>0</v>
      </c>
      <c r="H195" s="18">
        <f>SUM(ENERO:DICIEMBRE!H195)</f>
        <v>0</v>
      </c>
      <c r="I195" s="18">
        <f>SUM(ENERO:DICIEMBRE!I195)</f>
        <v>1</v>
      </c>
      <c r="J195" s="18">
        <f>SUM(ENERO:DICIEMBRE!J195)</f>
        <v>0</v>
      </c>
      <c r="K195" s="18">
        <f>SUM(ENERO:DICIEMBRE!K195)</f>
        <v>0</v>
      </c>
      <c r="L195" s="18">
        <f>SUM(ENERO:DICIEMBRE!L195)</f>
        <v>0</v>
      </c>
      <c r="M195" s="18">
        <f>SUM(ENERO:DICIEMBRE!M195)</f>
        <v>3</v>
      </c>
      <c r="N195" s="18">
        <f>SUM(ENERO:DICIEMBRE!N195)</f>
        <v>4</v>
      </c>
      <c r="O195" s="18">
        <f>SUM(ENERO:DICIEMBRE!O195)</f>
        <v>6</v>
      </c>
      <c r="P195" s="18">
        <f>SUM(ENERO:DICIEMBRE!P195)</f>
        <v>9</v>
      </c>
      <c r="Q195" s="18">
        <f>SUM(ENERO:DICIEMBRE!Q195)</f>
        <v>6</v>
      </c>
      <c r="R195" s="18">
        <f>SUM(ENERO:DICIEMBRE!R195)</f>
        <v>14</v>
      </c>
      <c r="S195" s="18">
        <f>SUM(ENERO:DICIEMBRE!S195)</f>
        <v>62</v>
      </c>
      <c r="T195" s="18">
        <f>SUM(ENERO:DICIEMBRE!T195)</f>
        <v>230</v>
      </c>
      <c r="U195" s="18">
        <f>SUM(ENERO:DICIEMBRE!U195)</f>
        <v>20</v>
      </c>
      <c r="V195" s="18">
        <f>SUM(ENERO:DICIEMBRE!V195)</f>
        <v>41</v>
      </c>
      <c r="W195" s="18">
        <f>SUM(ENERO:DICIEMBRE!W195)</f>
        <v>17</v>
      </c>
      <c r="X195" s="18">
        <f>SUM(ENERO:DICIEMBRE!X195)</f>
        <v>4</v>
      </c>
      <c r="Y195" s="18">
        <f>SUM(ENERO:DICIEMBRE!Y195)</f>
        <v>0</v>
      </c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814" t="s">
        <v>193</v>
      </c>
      <c r="C196" s="816"/>
      <c r="D196" s="403">
        <f t="shared" si="21"/>
        <v>1262</v>
      </c>
      <c r="E196" s="135">
        <f t="shared" si="23"/>
        <v>324</v>
      </c>
      <c r="F196" s="458">
        <f t="shared" si="23"/>
        <v>938</v>
      </c>
      <c r="G196" s="18">
        <f>SUM(ENERO:DICIEMBRE!G196)</f>
        <v>0</v>
      </c>
      <c r="H196" s="18">
        <f>SUM(ENERO:DICIEMBRE!H196)</f>
        <v>0</v>
      </c>
      <c r="I196" s="18">
        <f>SUM(ENERO:DICIEMBRE!I196)</f>
        <v>0</v>
      </c>
      <c r="J196" s="18">
        <f>SUM(ENERO:DICIEMBRE!J196)</f>
        <v>0</v>
      </c>
      <c r="K196" s="18">
        <f>SUM(ENERO:DICIEMBRE!K196)</f>
        <v>0</v>
      </c>
      <c r="L196" s="18">
        <f>SUM(ENERO:DICIEMBRE!L196)</f>
        <v>0</v>
      </c>
      <c r="M196" s="18">
        <f>SUM(ENERO:DICIEMBRE!M196)</f>
        <v>4</v>
      </c>
      <c r="N196" s="18">
        <f>SUM(ENERO:DICIEMBRE!N196)</f>
        <v>9</v>
      </c>
      <c r="O196" s="18">
        <f>SUM(ENERO:DICIEMBRE!O196)</f>
        <v>14</v>
      </c>
      <c r="P196" s="18">
        <f>SUM(ENERO:DICIEMBRE!P196)</f>
        <v>16</v>
      </c>
      <c r="Q196" s="18">
        <f>SUM(ENERO:DICIEMBRE!Q196)</f>
        <v>16</v>
      </c>
      <c r="R196" s="18">
        <f>SUM(ENERO:DICIEMBRE!R196)</f>
        <v>37</v>
      </c>
      <c r="S196" s="18">
        <f>SUM(ENERO:DICIEMBRE!S196)</f>
        <v>249</v>
      </c>
      <c r="T196" s="18">
        <f>SUM(ENERO:DICIEMBRE!T196)</f>
        <v>745</v>
      </c>
      <c r="U196" s="18">
        <f>SUM(ENERO:DICIEMBRE!U196)</f>
        <v>41</v>
      </c>
      <c r="V196" s="18">
        <f>SUM(ENERO:DICIEMBRE!V196)</f>
        <v>131</v>
      </c>
      <c r="W196" s="18">
        <f>SUM(ENERO:DICIEMBRE!W196)</f>
        <v>24</v>
      </c>
      <c r="X196" s="18">
        <f>SUM(ENERO:DICIEMBRE!X196)</f>
        <v>16</v>
      </c>
      <c r="Y196" s="18">
        <f>SUM(ENERO:DICIEMBRE!Y196)</f>
        <v>0</v>
      </c>
      <c r="Z196" s="18">
        <f>SUM(ENERO:DICIEMBRE!Z196)</f>
        <v>0</v>
      </c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814" t="s">
        <v>194</v>
      </c>
      <c r="C197" s="816"/>
      <c r="D197" s="403">
        <f t="shared" si="21"/>
        <v>378</v>
      </c>
      <c r="E197" s="135">
        <f t="shared" si="23"/>
        <v>97</v>
      </c>
      <c r="F197" s="458">
        <f t="shared" si="23"/>
        <v>281</v>
      </c>
      <c r="G197" s="18">
        <f>SUM(ENERO:DICIEMBRE!G197)</f>
        <v>0</v>
      </c>
      <c r="H197" s="18">
        <f>SUM(ENERO:DICIEMBRE!H197)</f>
        <v>0</v>
      </c>
      <c r="I197" s="18">
        <f>SUM(ENERO:DICIEMBRE!I197)</f>
        <v>1</v>
      </c>
      <c r="J197" s="18">
        <f>SUM(ENERO:DICIEMBRE!J197)</f>
        <v>0</v>
      </c>
      <c r="K197" s="18">
        <f>SUM(ENERO:DICIEMBRE!K197)</f>
        <v>0</v>
      </c>
      <c r="L197" s="18">
        <f>SUM(ENERO:DICIEMBRE!L197)</f>
        <v>0</v>
      </c>
      <c r="M197" s="18">
        <f>SUM(ENERO:DICIEMBRE!M197)</f>
        <v>3</v>
      </c>
      <c r="N197" s="18">
        <f>SUM(ENERO:DICIEMBRE!N197)</f>
        <v>4</v>
      </c>
      <c r="O197" s="18">
        <f>SUM(ENERO:DICIEMBRE!O197)</f>
        <v>8</v>
      </c>
      <c r="P197" s="18">
        <f>SUM(ENERO:DICIEMBRE!P197)</f>
        <v>8</v>
      </c>
      <c r="Q197" s="18">
        <f>SUM(ENERO:DICIEMBRE!Q197)</f>
        <v>5</v>
      </c>
      <c r="R197" s="18">
        <f>SUM(ENERO:DICIEMBRE!R197)</f>
        <v>14</v>
      </c>
      <c r="S197" s="18">
        <f>SUM(ENERO:DICIEMBRE!S197)</f>
        <v>60</v>
      </c>
      <c r="T197" s="18">
        <f>SUM(ENERO:DICIEMBRE!T197)</f>
        <v>214</v>
      </c>
      <c r="U197" s="18">
        <f>SUM(ENERO:DICIEMBRE!U197)</f>
        <v>20</v>
      </c>
      <c r="V197" s="18">
        <f>SUM(ENERO:DICIEMBRE!V197)</f>
        <v>41</v>
      </c>
      <c r="W197" s="18">
        <f>SUM(ENERO:DICIEMBRE!W197)</f>
        <v>18</v>
      </c>
      <c r="X197" s="18">
        <f>SUM(ENERO:DICIEMBRE!X197)</f>
        <v>5</v>
      </c>
      <c r="Y197" s="18">
        <f>SUM(ENERO:DICIEMBRE!Y197)</f>
        <v>0</v>
      </c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871" t="s">
        <v>195</v>
      </c>
      <c r="C198" s="872"/>
      <c r="D198" s="485">
        <f t="shared" si="21"/>
        <v>287</v>
      </c>
      <c r="E198" s="136">
        <f t="shared" si="23"/>
        <v>75</v>
      </c>
      <c r="F198" s="486">
        <f t="shared" si="23"/>
        <v>212</v>
      </c>
      <c r="G198" s="18">
        <f>SUM(ENERO:DICIEMBRE!G198)</f>
        <v>0</v>
      </c>
      <c r="H198" s="18">
        <f>SUM(ENERO:DICIEMBRE!H198)</f>
        <v>0</v>
      </c>
      <c r="I198" s="18">
        <f>SUM(ENERO:DICIEMBRE!I198)</f>
        <v>1</v>
      </c>
      <c r="J198" s="18">
        <f>SUM(ENERO:DICIEMBRE!J198)</f>
        <v>0</v>
      </c>
      <c r="K198" s="18">
        <f>SUM(ENERO:DICIEMBRE!K198)</f>
        <v>0</v>
      </c>
      <c r="L198" s="18">
        <f>SUM(ENERO:DICIEMBRE!L198)</f>
        <v>0</v>
      </c>
      <c r="M198" s="18">
        <f>SUM(ENERO:DICIEMBRE!M198)</f>
        <v>2</v>
      </c>
      <c r="N198" s="18">
        <f>SUM(ENERO:DICIEMBRE!N198)</f>
        <v>4</v>
      </c>
      <c r="O198" s="18">
        <f>SUM(ENERO:DICIEMBRE!O198)</f>
        <v>3</v>
      </c>
      <c r="P198" s="18">
        <f>SUM(ENERO:DICIEMBRE!P198)</f>
        <v>2</v>
      </c>
      <c r="Q198" s="18">
        <f>SUM(ENERO:DICIEMBRE!Q198)</f>
        <v>7</v>
      </c>
      <c r="R198" s="18">
        <f>SUM(ENERO:DICIEMBRE!R198)</f>
        <v>12</v>
      </c>
      <c r="S198" s="18">
        <f>SUM(ENERO:DICIEMBRE!S198)</f>
        <v>43</v>
      </c>
      <c r="T198" s="18">
        <f>SUM(ENERO:DICIEMBRE!T198)</f>
        <v>166</v>
      </c>
      <c r="U198" s="18">
        <f>SUM(ENERO:DICIEMBRE!U198)</f>
        <v>19</v>
      </c>
      <c r="V198" s="18">
        <f>SUM(ENERO:DICIEMBRE!V198)</f>
        <v>28</v>
      </c>
      <c r="W198" s="18">
        <f>SUM(ENERO:DICIEMBRE!W198)</f>
        <v>12</v>
      </c>
      <c r="X198" s="18">
        <f>SUM(ENERO:DICIEMBRE!X198)</f>
        <v>3</v>
      </c>
      <c r="Y198" s="18">
        <f>SUM(ENERO:DICIEMBRE!Y198)</f>
        <v>0</v>
      </c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907" t="s">
        <v>192</v>
      </c>
      <c r="C199" s="909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8">
        <f>SUM(ENERO:DICIEMBRE!M199)</f>
        <v>0</v>
      </c>
      <c r="N199" s="18">
        <f>SUM(ENERO:DICIEMBRE!N199)</f>
        <v>0</v>
      </c>
      <c r="O199" s="18">
        <f>SUM(ENERO:DICIEMBRE!O199)</f>
        <v>0</v>
      </c>
      <c r="P199" s="18">
        <f>SUM(ENERO:DICIEMBRE!P199)</f>
        <v>0</v>
      </c>
      <c r="Q199" s="18">
        <f>SUM(ENERO:DICIEMBRE!Q199)</f>
        <v>0</v>
      </c>
      <c r="R199" s="18">
        <f>SUM(ENERO:DICIEMBRE!R199)</f>
        <v>0</v>
      </c>
      <c r="S199" s="18">
        <f>SUM(ENERO:DICIEMBRE!S199)</f>
        <v>0</v>
      </c>
      <c r="T199" s="18">
        <f>SUM(ENERO:DICIEMBRE!T199)</f>
        <v>0</v>
      </c>
      <c r="U199" s="18">
        <f>SUM(ENERO:DICIEMBRE!U199)</f>
        <v>0</v>
      </c>
      <c r="V199" s="18">
        <f>SUM(ENERO:DICIEMBRE!V199)</f>
        <v>0</v>
      </c>
      <c r="W199" s="18">
        <f>SUM(ENERO:DICIEMBRE!W199)</f>
        <v>0</v>
      </c>
      <c r="X199" s="18">
        <f>SUM(ENERO:DICIEMBRE!X199)</f>
        <v>0</v>
      </c>
      <c r="Y199" s="18">
        <f>SUM(ENERO:DICIEMBRE!Y199)</f>
        <v>0</v>
      </c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814" t="s">
        <v>193</v>
      </c>
      <c r="C200" s="816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8">
        <f>SUM(ENERO:DICIEMBRE!M200)</f>
        <v>0</v>
      </c>
      <c r="N200" s="18">
        <f>SUM(ENERO:DICIEMBRE!N200)</f>
        <v>0</v>
      </c>
      <c r="O200" s="18">
        <f>SUM(ENERO:DICIEMBRE!O200)</f>
        <v>0</v>
      </c>
      <c r="P200" s="18">
        <f>SUM(ENERO:DICIEMBRE!P200)</f>
        <v>0</v>
      </c>
      <c r="Q200" s="18">
        <f>SUM(ENERO:DICIEMBRE!Q200)</f>
        <v>0</v>
      </c>
      <c r="R200" s="18">
        <f>SUM(ENERO:DICIEMBRE!R200)</f>
        <v>0</v>
      </c>
      <c r="S200" s="18">
        <f>SUM(ENERO:DICIEMBRE!S200)</f>
        <v>0</v>
      </c>
      <c r="T200" s="18">
        <f>SUM(ENERO:DICIEMBRE!T200)</f>
        <v>0</v>
      </c>
      <c r="U200" s="18">
        <f>SUM(ENERO:DICIEMBRE!U200)</f>
        <v>0</v>
      </c>
      <c r="V200" s="18">
        <f>SUM(ENERO:DICIEMBRE!V200)</f>
        <v>0</v>
      </c>
      <c r="W200" s="18">
        <f>SUM(ENERO:DICIEMBRE!W200)</f>
        <v>0</v>
      </c>
      <c r="X200" s="18">
        <f>SUM(ENERO:DICIEMBRE!X200)</f>
        <v>0</v>
      </c>
      <c r="Y200" s="18">
        <f>SUM(ENERO:DICIEMBRE!Y200)</f>
        <v>0</v>
      </c>
      <c r="Z200" s="18">
        <f>SUM(ENERO:DICIEMBRE!Z200)</f>
        <v>0</v>
      </c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814" t="s">
        <v>194</v>
      </c>
      <c r="C201" s="816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8">
        <f>SUM(ENERO:DICIEMBRE!M201)</f>
        <v>0</v>
      </c>
      <c r="N201" s="18">
        <f>SUM(ENERO:DICIEMBRE!N201)</f>
        <v>0</v>
      </c>
      <c r="O201" s="18">
        <f>SUM(ENERO:DICIEMBRE!O201)</f>
        <v>0</v>
      </c>
      <c r="P201" s="18">
        <f>SUM(ENERO:DICIEMBRE!P201)</f>
        <v>0</v>
      </c>
      <c r="Q201" s="18">
        <f>SUM(ENERO:DICIEMBRE!Q201)</f>
        <v>0</v>
      </c>
      <c r="R201" s="18">
        <f>SUM(ENERO:DICIEMBRE!R201)</f>
        <v>0</v>
      </c>
      <c r="S201" s="18">
        <f>SUM(ENERO:DICIEMBRE!S201)</f>
        <v>0</v>
      </c>
      <c r="T201" s="18">
        <f>SUM(ENERO:DICIEMBRE!T201)</f>
        <v>0</v>
      </c>
      <c r="U201" s="18">
        <f>SUM(ENERO:DICIEMBRE!U201)</f>
        <v>0</v>
      </c>
      <c r="V201" s="18">
        <f>SUM(ENERO:DICIEMBRE!V201)</f>
        <v>0</v>
      </c>
      <c r="W201" s="18">
        <f>SUM(ENERO:DICIEMBRE!W201)</f>
        <v>0</v>
      </c>
      <c r="X201" s="18">
        <f>SUM(ENERO:DICIEMBRE!X201)</f>
        <v>0</v>
      </c>
      <c r="Y201" s="18">
        <f>SUM(ENERO:DICIEMBRE!Y201)</f>
        <v>0</v>
      </c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871" t="s">
        <v>195</v>
      </c>
      <c r="C202" s="872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18">
        <f>SUM(ENERO:DICIEMBRE!M202)</f>
        <v>0</v>
      </c>
      <c r="N202" s="18">
        <f>SUM(ENERO:DICIEMBRE!N202)</f>
        <v>0</v>
      </c>
      <c r="O202" s="18">
        <f>SUM(ENERO:DICIEMBRE!O202)</f>
        <v>0</v>
      </c>
      <c r="P202" s="18">
        <f>SUM(ENERO:DICIEMBRE!P202)</f>
        <v>0</v>
      </c>
      <c r="Q202" s="18">
        <f>SUM(ENERO:DICIEMBRE!Q202)</f>
        <v>0</v>
      </c>
      <c r="R202" s="18">
        <f>SUM(ENERO:DICIEMBRE!R202)</f>
        <v>0</v>
      </c>
      <c r="S202" s="18">
        <f>SUM(ENERO:DICIEMBRE!S202)</f>
        <v>0</v>
      </c>
      <c r="T202" s="18">
        <f>SUM(ENERO:DICIEMBRE!T202)</f>
        <v>0</v>
      </c>
      <c r="U202" s="18">
        <f>SUM(ENERO:DICIEMBRE!U202)</f>
        <v>0</v>
      </c>
      <c r="V202" s="18">
        <f>SUM(ENERO:DICIEMBRE!V202)</f>
        <v>0</v>
      </c>
      <c r="W202" s="18">
        <f>SUM(ENERO:DICIEMBRE!W202)</f>
        <v>0</v>
      </c>
      <c r="X202" s="18">
        <f>SUM(ENERO:DICIEMBRE!X202)</f>
        <v>0</v>
      </c>
      <c r="Y202" s="18">
        <f>SUM(ENERO:DICIEMBRE!Y202)</f>
        <v>0</v>
      </c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907" t="s">
        <v>192</v>
      </c>
      <c r="C203" s="909"/>
      <c r="D203" s="402">
        <f t="shared" si="24"/>
        <v>195</v>
      </c>
      <c r="E203" s="501">
        <f t="shared" si="25"/>
        <v>57</v>
      </c>
      <c r="F203" s="502">
        <f t="shared" si="25"/>
        <v>138</v>
      </c>
      <c r="G203" s="503"/>
      <c r="H203" s="504"/>
      <c r="I203" s="505"/>
      <c r="J203" s="504"/>
      <c r="K203" s="505"/>
      <c r="L203" s="504"/>
      <c r="M203" s="18">
        <f>SUM(ENERO:DICIEMBRE!M203)</f>
        <v>0</v>
      </c>
      <c r="N203" s="18">
        <f>SUM(ENERO:DICIEMBRE!N203)</f>
        <v>0</v>
      </c>
      <c r="O203" s="18">
        <f>SUM(ENERO:DICIEMBRE!O203)</f>
        <v>0</v>
      </c>
      <c r="P203" s="18">
        <f>SUM(ENERO:DICIEMBRE!P203)</f>
        <v>0</v>
      </c>
      <c r="Q203" s="18">
        <f>SUM(ENERO:DICIEMBRE!Q203)</f>
        <v>1</v>
      </c>
      <c r="R203" s="18">
        <f>SUM(ENERO:DICIEMBRE!R203)</f>
        <v>1</v>
      </c>
      <c r="S203" s="18">
        <f>SUM(ENERO:DICIEMBRE!S203)</f>
        <v>21</v>
      </c>
      <c r="T203" s="18">
        <f>SUM(ENERO:DICIEMBRE!T203)</f>
        <v>77</v>
      </c>
      <c r="U203" s="18">
        <f>SUM(ENERO:DICIEMBRE!U203)</f>
        <v>35</v>
      </c>
      <c r="V203" s="18">
        <f>SUM(ENERO:DICIEMBRE!V203)</f>
        <v>60</v>
      </c>
      <c r="W203" s="18">
        <f>SUM(ENERO:DICIEMBRE!W203)</f>
        <v>33</v>
      </c>
      <c r="X203" s="18">
        <f>SUM(ENERO:DICIEMBRE!X203)</f>
        <v>1</v>
      </c>
      <c r="Y203" s="18">
        <f>SUM(ENERO:DICIEMBRE!Y203)</f>
        <v>0</v>
      </c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814" t="s">
        <v>193</v>
      </c>
      <c r="C204" s="816"/>
      <c r="D204" s="403">
        <f t="shared" si="24"/>
        <v>704</v>
      </c>
      <c r="E204" s="495">
        <f t="shared" si="25"/>
        <v>210</v>
      </c>
      <c r="F204" s="496">
        <f t="shared" si="25"/>
        <v>494</v>
      </c>
      <c r="G204" s="497"/>
      <c r="H204" s="475"/>
      <c r="I204" s="474"/>
      <c r="J204" s="475"/>
      <c r="K204" s="474"/>
      <c r="L204" s="475"/>
      <c r="M204" s="18">
        <f>SUM(ENERO:DICIEMBRE!M204)</f>
        <v>0</v>
      </c>
      <c r="N204" s="18">
        <f>SUM(ENERO:DICIEMBRE!N204)</f>
        <v>0</v>
      </c>
      <c r="O204" s="18">
        <f>SUM(ENERO:DICIEMBRE!O204)</f>
        <v>1</v>
      </c>
      <c r="P204" s="18">
        <f>SUM(ENERO:DICIEMBRE!P204)</f>
        <v>0</v>
      </c>
      <c r="Q204" s="18">
        <f>SUM(ENERO:DICIEMBRE!Q204)</f>
        <v>1</v>
      </c>
      <c r="R204" s="18">
        <f>SUM(ENERO:DICIEMBRE!R204)</f>
        <v>0</v>
      </c>
      <c r="S204" s="18">
        <f>SUM(ENERO:DICIEMBRE!S204)</f>
        <v>52</v>
      </c>
      <c r="T204" s="18">
        <f>SUM(ENERO:DICIEMBRE!T204)</f>
        <v>231</v>
      </c>
      <c r="U204" s="18">
        <f>SUM(ENERO:DICIEMBRE!U204)</f>
        <v>156</v>
      </c>
      <c r="V204" s="18">
        <f>SUM(ENERO:DICIEMBRE!V204)</f>
        <v>263</v>
      </c>
      <c r="W204" s="18">
        <f>SUM(ENERO:DICIEMBRE!W204)</f>
        <v>35</v>
      </c>
      <c r="X204" s="18">
        <f>SUM(ENERO:DICIEMBRE!X204)</f>
        <v>4</v>
      </c>
      <c r="Y204" s="18">
        <f>SUM(ENERO:DICIEMBRE!Y204)</f>
        <v>0</v>
      </c>
      <c r="Z204" s="18">
        <f>SUM(ENERO:DICIEMBRE!Z204)</f>
        <v>0</v>
      </c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814" t="s">
        <v>194</v>
      </c>
      <c r="C205" s="816"/>
      <c r="D205" s="403">
        <f t="shared" si="24"/>
        <v>186</v>
      </c>
      <c r="E205" s="495">
        <f t="shared" si="25"/>
        <v>51</v>
      </c>
      <c r="F205" s="496">
        <f t="shared" si="25"/>
        <v>135</v>
      </c>
      <c r="G205" s="497"/>
      <c r="H205" s="475"/>
      <c r="I205" s="474"/>
      <c r="J205" s="475"/>
      <c r="K205" s="474"/>
      <c r="L205" s="475"/>
      <c r="M205" s="18">
        <f>SUM(ENERO:DICIEMBRE!M205)</f>
        <v>0</v>
      </c>
      <c r="N205" s="18">
        <f>SUM(ENERO:DICIEMBRE!N205)</f>
        <v>0</v>
      </c>
      <c r="O205" s="18">
        <f>SUM(ENERO:DICIEMBRE!O205)</f>
        <v>0</v>
      </c>
      <c r="P205" s="18">
        <f>SUM(ENERO:DICIEMBRE!P205)</f>
        <v>0</v>
      </c>
      <c r="Q205" s="18">
        <f>SUM(ENERO:DICIEMBRE!Q205)</f>
        <v>1</v>
      </c>
      <c r="R205" s="18">
        <f>SUM(ENERO:DICIEMBRE!R205)</f>
        <v>1</v>
      </c>
      <c r="S205" s="18">
        <f>SUM(ENERO:DICIEMBRE!S205)</f>
        <v>19</v>
      </c>
      <c r="T205" s="18">
        <f>SUM(ENERO:DICIEMBRE!T205)</f>
        <v>73</v>
      </c>
      <c r="U205" s="18">
        <f>SUM(ENERO:DICIEMBRE!U205)</f>
        <v>31</v>
      </c>
      <c r="V205" s="18">
        <f>SUM(ENERO:DICIEMBRE!V205)</f>
        <v>61</v>
      </c>
      <c r="W205" s="18">
        <f>SUM(ENERO:DICIEMBRE!W205)</f>
        <v>33</v>
      </c>
      <c r="X205" s="18">
        <f>SUM(ENERO:DICIEMBRE!X205)</f>
        <v>1</v>
      </c>
      <c r="Y205" s="18">
        <f>SUM(ENERO:DICIEMBRE!Y205)</f>
        <v>0</v>
      </c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871" t="s">
        <v>195</v>
      </c>
      <c r="C206" s="872"/>
      <c r="D206" s="404">
        <f t="shared" si="24"/>
        <v>184</v>
      </c>
      <c r="E206" s="498">
        <f t="shared" si="25"/>
        <v>56</v>
      </c>
      <c r="F206" s="499">
        <f t="shared" si="25"/>
        <v>128</v>
      </c>
      <c r="G206" s="500"/>
      <c r="H206" s="480"/>
      <c r="I206" s="479"/>
      <c r="J206" s="480"/>
      <c r="K206" s="479"/>
      <c r="L206" s="480"/>
      <c r="M206" s="18">
        <f>SUM(ENERO:DICIEMBRE!M206)</f>
        <v>0</v>
      </c>
      <c r="N206" s="18">
        <f>SUM(ENERO:DICIEMBRE!N206)</f>
        <v>0</v>
      </c>
      <c r="O206" s="18">
        <f>SUM(ENERO:DICIEMBRE!O206)</f>
        <v>0</v>
      </c>
      <c r="P206" s="18">
        <f>SUM(ENERO:DICIEMBRE!P206)</f>
        <v>0</v>
      </c>
      <c r="Q206" s="18">
        <f>SUM(ENERO:DICIEMBRE!Q206)</f>
        <v>0</v>
      </c>
      <c r="R206" s="18">
        <f>SUM(ENERO:DICIEMBRE!R206)</f>
        <v>0</v>
      </c>
      <c r="S206" s="18">
        <f>SUM(ENERO:DICIEMBRE!S206)</f>
        <v>15</v>
      </c>
      <c r="T206" s="18">
        <f>SUM(ENERO:DICIEMBRE!T206)</f>
        <v>76</v>
      </c>
      <c r="U206" s="18">
        <f>SUM(ENERO:DICIEMBRE!U206)</f>
        <v>41</v>
      </c>
      <c r="V206" s="18">
        <f>SUM(ENERO:DICIEMBRE!V206)</f>
        <v>52</v>
      </c>
      <c r="W206" s="18">
        <f>SUM(ENERO:DICIEMBRE!W206)</f>
        <v>32</v>
      </c>
      <c r="X206" s="18">
        <f>SUM(ENERO:DICIEMBRE!X206)</f>
        <v>1</v>
      </c>
      <c r="Y206" s="18">
        <f>SUM(ENERO:DICIEMBRE!Y206)</f>
        <v>0</v>
      </c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907" t="s">
        <v>192</v>
      </c>
      <c r="C207" s="909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18">
        <f>SUM(ENERO:DICIEMBRE!G207)</f>
        <v>0</v>
      </c>
      <c r="H207" s="18">
        <f>SUM(ENERO:DICIEMBRE!H207)</f>
        <v>0</v>
      </c>
      <c r="I207" s="18">
        <f>SUM(ENERO:DICIEMBRE!I207)</f>
        <v>0</v>
      </c>
      <c r="J207" s="18">
        <f>SUM(ENERO:DICIEMBRE!J207)</f>
        <v>0</v>
      </c>
      <c r="K207" s="18">
        <f>SUM(ENERO:DICIEMBRE!K207)</f>
        <v>0</v>
      </c>
      <c r="L207" s="18">
        <f>SUM(ENERO:DICIEMBRE!L207)</f>
        <v>0</v>
      </c>
      <c r="M207" s="18">
        <f>SUM(ENERO:DICIEMBRE!M207)</f>
        <v>0</v>
      </c>
      <c r="N207" s="18">
        <f>SUM(ENERO:DICIEMBRE!N207)</f>
        <v>0</v>
      </c>
      <c r="O207" s="18">
        <f>SUM(ENERO:DICIEMBRE!O207)</f>
        <v>0</v>
      </c>
      <c r="P207" s="18">
        <f>SUM(ENERO:DICIEMBRE!P207)</f>
        <v>0</v>
      </c>
      <c r="Q207" s="18">
        <f>SUM(ENERO:DICIEMBRE!Q207)</f>
        <v>0</v>
      </c>
      <c r="R207" s="18">
        <f>SUM(ENERO:DICIEMBRE!R207)</f>
        <v>0</v>
      </c>
      <c r="S207" s="18">
        <f>SUM(ENERO:DICIEMBRE!S207)</f>
        <v>0</v>
      </c>
      <c r="T207" s="18">
        <f>SUM(ENERO:DICIEMBRE!T207)</f>
        <v>0</v>
      </c>
      <c r="U207" s="18">
        <f>SUM(ENERO:DICIEMBRE!U207)</f>
        <v>0</v>
      </c>
      <c r="V207" s="18">
        <f>SUM(ENERO:DICIEMBRE!V207)</f>
        <v>0</v>
      </c>
      <c r="W207" s="18">
        <f>SUM(ENERO:DICIEMBRE!W207)</f>
        <v>0</v>
      </c>
      <c r="X207" s="18">
        <f>SUM(ENERO:DICIEMBRE!X207)</f>
        <v>0</v>
      </c>
      <c r="Y207" s="18">
        <f>SUM(ENERO:DICIEMBRE!Y207)</f>
        <v>0</v>
      </c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814" t="s">
        <v>193</v>
      </c>
      <c r="C208" s="816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8">
        <f>SUM(ENERO:DICIEMBRE!G208)</f>
        <v>0</v>
      </c>
      <c r="H208" s="18">
        <f>SUM(ENERO:DICIEMBRE!H208)</f>
        <v>0</v>
      </c>
      <c r="I208" s="18">
        <f>SUM(ENERO:DICIEMBRE!I208)</f>
        <v>0</v>
      </c>
      <c r="J208" s="18">
        <f>SUM(ENERO:DICIEMBRE!J208)</f>
        <v>0</v>
      </c>
      <c r="K208" s="18">
        <f>SUM(ENERO:DICIEMBRE!K208)</f>
        <v>0</v>
      </c>
      <c r="L208" s="18">
        <f>SUM(ENERO:DICIEMBRE!L208)</f>
        <v>0</v>
      </c>
      <c r="M208" s="18">
        <f>SUM(ENERO:DICIEMBRE!M208)</f>
        <v>0</v>
      </c>
      <c r="N208" s="18">
        <f>SUM(ENERO:DICIEMBRE!N208)</f>
        <v>0</v>
      </c>
      <c r="O208" s="18">
        <f>SUM(ENERO:DICIEMBRE!O208)</f>
        <v>0</v>
      </c>
      <c r="P208" s="18">
        <f>SUM(ENERO:DICIEMBRE!P208)</f>
        <v>0</v>
      </c>
      <c r="Q208" s="18">
        <f>SUM(ENERO:DICIEMBRE!Q208)</f>
        <v>0</v>
      </c>
      <c r="R208" s="18">
        <f>SUM(ENERO:DICIEMBRE!R208)</f>
        <v>0</v>
      </c>
      <c r="S208" s="18">
        <f>SUM(ENERO:DICIEMBRE!S208)</f>
        <v>0</v>
      </c>
      <c r="T208" s="18">
        <f>SUM(ENERO:DICIEMBRE!T208)</f>
        <v>0</v>
      </c>
      <c r="U208" s="18">
        <f>SUM(ENERO:DICIEMBRE!U208)</f>
        <v>0</v>
      </c>
      <c r="V208" s="18">
        <f>SUM(ENERO:DICIEMBRE!V208)</f>
        <v>0</v>
      </c>
      <c r="W208" s="18">
        <f>SUM(ENERO:DICIEMBRE!W208)</f>
        <v>0</v>
      </c>
      <c r="X208" s="18">
        <f>SUM(ENERO:DICIEMBRE!X208)</f>
        <v>0</v>
      </c>
      <c r="Y208" s="18">
        <f>SUM(ENERO:DICIEMBRE!Y208)</f>
        <v>0</v>
      </c>
      <c r="Z208" s="18">
        <f>SUM(ENERO:DICIEMBRE!Z208)</f>
        <v>0</v>
      </c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814" t="s">
        <v>194</v>
      </c>
      <c r="C209" s="816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8">
        <f>SUM(ENERO:DICIEMBRE!G209)</f>
        <v>0</v>
      </c>
      <c r="H209" s="18">
        <f>SUM(ENERO:DICIEMBRE!H209)</f>
        <v>0</v>
      </c>
      <c r="I209" s="18">
        <f>SUM(ENERO:DICIEMBRE!I209)</f>
        <v>0</v>
      </c>
      <c r="J209" s="18">
        <f>SUM(ENERO:DICIEMBRE!J209)</f>
        <v>0</v>
      </c>
      <c r="K209" s="18">
        <f>SUM(ENERO:DICIEMBRE!K209)</f>
        <v>0</v>
      </c>
      <c r="L209" s="18">
        <f>SUM(ENERO:DICIEMBRE!L209)</f>
        <v>0</v>
      </c>
      <c r="M209" s="18">
        <f>SUM(ENERO:DICIEMBRE!M209)</f>
        <v>0</v>
      </c>
      <c r="N209" s="18">
        <f>SUM(ENERO:DICIEMBRE!N209)</f>
        <v>0</v>
      </c>
      <c r="O209" s="18">
        <f>SUM(ENERO:DICIEMBRE!O209)</f>
        <v>0</v>
      </c>
      <c r="P209" s="18">
        <f>SUM(ENERO:DICIEMBRE!P209)</f>
        <v>0</v>
      </c>
      <c r="Q209" s="18">
        <f>SUM(ENERO:DICIEMBRE!Q209)</f>
        <v>0</v>
      </c>
      <c r="R209" s="18">
        <f>SUM(ENERO:DICIEMBRE!R209)</f>
        <v>0</v>
      </c>
      <c r="S209" s="18">
        <f>SUM(ENERO:DICIEMBRE!S209)</f>
        <v>0</v>
      </c>
      <c r="T209" s="18">
        <f>SUM(ENERO:DICIEMBRE!T209)</f>
        <v>0</v>
      </c>
      <c r="U209" s="18">
        <f>SUM(ENERO:DICIEMBRE!U209)</f>
        <v>0</v>
      </c>
      <c r="V209" s="18">
        <f>SUM(ENERO:DICIEMBRE!V209)</f>
        <v>0</v>
      </c>
      <c r="W209" s="18">
        <f>SUM(ENERO:DICIEMBRE!W209)</f>
        <v>0</v>
      </c>
      <c r="X209" s="18">
        <f>SUM(ENERO:DICIEMBRE!X209)</f>
        <v>0</v>
      </c>
      <c r="Y209" s="18">
        <f>SUM(ENERO:DICIEMBRE!Y209)</f>
        <v>0</v>
      </c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871" t="s">
        <v>195</v>
      </c>
      <c r="C210" s="872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18">
        <f>SUM(ENERO:DICIEMBRE!G210)</f>
        <v>0</v>
      </c>
      <c r="H210" s="18">
        <f>SUM(ENERO:DICIEMBRE!H210)</f>
        <v>0</v>
      </c>
      <c r="I210" s="18">
        <f>SUM(ENERO:DICIEMBRE!I210)</f>
        <v>0</v>
      </c>
      <c r="J210" s="18">
        <f>SUM(ENERO:DICIEMBRE!J210)</f>
        <v>0</v>
      </c>
      <c r="K210" s="18">
        <f>SUM(ENERO:DICIEMBRE!K210)</f>
        <v>0</v>
      </c>
      <c r="L210" s="18">
        <f>SUM(ENERO:DICIEMBRE!L210)</f>
        <v>0</v>
      </c>
      <c r="M210" s="18">
        <f>SUM(ENERO:DICIEMBRE!M210)</f>
        <v>0</v>
      </c>
      <c r="N210" s="18">
        <f>SUM(ENERO:DICIEMBRE!N210)</f>
        <v>0</v>
      </c>
      <c r="O210" s="18">
        <f>SUM(ENERO:DICIEMBRE!O210)</f>
        <v>0</v>
      </c>
      <c r="P210" s="18">
        <f>SUM(ENERO:DICIEMBRE!P210)</f>
        <v>0</v>
      </c>
      <c r="Q210" s="18">
        <f>SUM(ENERO:DICIEMBRE!Q210)</f>
        <v>0</v>
      </c>
      <c r="R210" s="18">
        <f>SUM(ENERO:DICIEMBRE!R210)</f>
        <v>0</v>
      </c>
      <c r="S210" s="18">
        <f>SUM(ENERO:DICIEMBRE!S210)</f>
        <v>0</v>
      </c>
      <c r="T210" s="18">
        <f>SUM(ENERO:DICIEMBRE!T210)</f>
        <v>0</v>
      </c>
      <c r="U210" s="18">
        <f>SUM(ENERO:DICIEMBRE!U210)</f>
        <v>0</v>
      </c>
      <c r="V210" s="18">
        <f>SUM(ENERO:DICIEMBRE!V210)</f>
        <v>0</v>
      </c>
      <c r="W210" s="18">
        <f>SUM(ENERO:DICIEMBRE!W210)</f>
        <v>0</v>
      </c>
      <c r="X210" s="18">
        <f>SUM(ENERO:DICIEMBRE!X210)</f>
        <v>0</v>
      </c>
      <c r="Y210" s="18">
        <f>SUM(ENERO:DICIEMBRE!Y210)</f>
        <v>0</v>
      </c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907" t="s">
        <v>192</v>
      </c>
      <c r="C211" s="909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18">
        <f>SUM(ENERO:DICIEMBRE!G211)</f>
        <v>0</v>
      </c>
      <c r="H211" s="18">
        <f>SUM(ENERO:DICIEMBRE!H211)</f>
        <v>0</v>
      </c>
      <c r="I211" s="18">
        <f>SUM(ENERO:DICIEMBRE!I211)</f>
        <v>0</v>
      </c>
      <c r="J211" s="18">
        <f>SUM(ENERO:DICIEMBRE!J211)</f>
        <v>0</v>
      </c>
      <c r="K211" s="18">
        <f>SUM(ENERO:DICIEMBRE!K211)</f>
        <v>0</v>
      </c>
      <c r="L211" s="18">
        <f>SUM(ENERO:DICIEMBRE!L211)</f>
        <v>0</v>
      </c>
      <c r="M211" s="18">
        <f>SUM(ENERO:DICIEMBRE!M211)</f>
        <v>0</v>
      </c>
      <c r="N211" s="18">
        <f>SUM(ENERO:DICIEMBRE!N211)</f>
        <v>0</v>
      </c>
      <c r="O211" s="18">
        <f>SUM(ENERO:DICIEMBRE!O211)</f>
        <v>0</v>
      </c>
      <c r="P211" s="18">
        <f>SUM(ENERO:DICIEMBRE!P211)</f>
        <v>0</v>
      </c>
      <c r="Q211" s="18">
        <f>SUM(ENERO:DICIEMBRE!Q211)</f>
        <v>0</v>
      </c>
      <c r="R211" s="18">
        <f>SUM(ENERO:DICIEMBRE!R211)</f>
        <v>0</v>
      </c>
      <c r="S211" s="18">
        <f>SUM(ENERO:DICIEMBRE!S211)</f>
        <v>0</v>
      </c>
      <c r="T211" s="18">
        <f>SUM(ENERO:DICIEMBRE!T211)</f>
        <v>0</v>
      </c>
      <c r="U211" s="18">
        <f>SUM(ENERO:DICIEMBRE!U211)</f>
        <v>0</v>
      </c>
      <c r="V211" s="18">
        <f>SUM(ENERO:DICIEMBRE!V211)</f>
        <v>0</v>
      </c>
      <c r="W211" s="18">
        <f>SUM(ENERO:DICIEMBRE!W211)</f>
        <v>0</v>
      </c>
      <c r="X211" s="18">
        <f>SUM(ENERO:DICIEMBRE!X211)</f>
        <v>0</v>
      </c>
      <c r="Y211" s="18">
        <f>SUM(ENERO:DICIEMBRE!Y211)</f>
        <v>0</v>
      </c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814" t="s">
        <v>193</v>
      </c>
      <c r="C212" s="816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8">
        <f>SUM(ENERO:DICIEMBRE!G212)</f>
        <v>0</v>
      </c>
      <c r="H212" s="18">
        <f>SUM(ENERO:DICIEMBRE!H212)</f>
        <v>0</v>
      </c>
      <c r="I212" s="18">
        <f>SUM(ENERO:DICIEMBRE!I212)</f>
        <v>0</v>
      </c>
      <c r="J212" s="18">
        <f>SUM(ENERO:DICIEMBRE!J212)</f>
        <v>0</v>
      </c>
      <c r="K212" s="18">
        <f>SUM(ENERO:DICIEMBRE!K212)</f>
        <v>0</v>
      </c>
      <c r="L212" s="18">
        <f>SUM(ENERO:DICIEMBRE!L212)</f>
        <v>0</v>
      </c>
      <c r="M212" s="18">
        <f>SUM(ENERO:DICIEMBRE!M212)</f>
        <v>0</v>
      </c>
      <c r="N212" s="18">
        <f>SUM(ENERO:DICIEMBRE!N212)</f>
        <v>0</v>
      </c>
      <c r="O212" s="18">
        <f>SUM(ENERO:DICIEMBRE!O212)</f>
        <v>0</v>
      </c>
      <c r="P212" s="18">
        <f>SUM(ENERO:DICIEMBRE!P212)</f>
        <v>0</v>
      </c>
      <c r="Q212" s="18">
        <f>SUM(ENERO:DICIEMBRE!Q212)</f>
        <v>0</v>
      </c>
      <c r="R212" s="18">
        <f>SUM(ENERO:DICIEMBRE!R212)</f>
        <v>0</v>
      </c>
      <c r="S212" s="18">
        <f>SUM(ENERO:DICIEMBRE!S212)</f>
        <v>0</v>
      </c>
      <c r="T212" s="18">
        <f>SUM(ENERO:DICIEMBRE!T212)</f>
        <v>0</v>
      </c>
      <c r="U212" s="18">
        <f>SUM(ENERO:DICIEMBRE!U212)</f>
        <v>0</v>
      </c>
      <c r="V212" s="18">
        <f>SUM(ENERO:DICIEMBRE!V212)</f>
        <v>0</v>
      </c>
      <c r="W212" s="18">
        <f>SUM(ENERO:DICIEMBRE!W212)</f>
        <v>0</v>
      </c>
      <c r="X212" s="18">
        <f>SUM(ENERO:DICIEMBRE!X212)</f>
        <v>0</v>
      </c>
      <c r="Y212" s="18">
        <f>SUM(ENERO:DICIEMBRE!Y212)</f>
        <v>0</v>
      </c>
      <c r="Z212" s="18">
        <f>SUM(ENERO:DICIEMBRE!Z212)</f>
        <v>0</v>
      </c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814" t="s">
        <v>194</v>
      </c>
      <c r="C213" s="816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8">
        <f>SUM(ENERO:DICIEMBRE!G213)</f>
        <v>0</v>
      </c>
      <c r="H213" s="18">
        <f>SUM(ENERO:DICIEMBRE!H213)</f>
        <v>0</v>
      </c>
      <c r="I213" s="18">
        <f>SUM(ENERO:DICIEMBRE!I213)</f>
        <v>0</v>
      </c>
      <c r="J213" s="18">
        <f>SUM(ENERO:DICIEMBRE!J213)</f>
        <v>0</v>
      </c>
      <c r="K213" s="18">
        <f>SUM(ENERO:DICIEMBRE!K213)</f>
        <v>0</v>
      </c>
      <c r="L213" s="18">
        <f>SUM(ENERO:DICIEMBRE!L213)</f>
        <v>0</v>
      </c>
      <c r="M213" s="18">
        <f>SUM(ENERO:DICIEMBRE!M213)</f>
        <v>0</v>
      </c>
      <c r="N213" s="18">
        <f>SUM(ENERO:DICIEMBRE!N213)</f>
        <v>0</v>
      </c>
      <c r="O213" s="18">
        <f>SUM(ENERO:DICIEMBRE!O213)</f>
        <v>0</v>
      </c>
      <c r="P213" s="18">
        <f>SUM(ENERO:DICIEMBRE!P213)</f>
        <v>0</v>
      </c>
      <c r="Q213" s="18">
        <f>SUM(ENERO:DICIEMBRE!Q213)</f>
        <v>0</v>
      </c>
      <c r="R213" s="18">
        <f>SUM(ENERO:DICIEMBRE!R213)</f>
        <v>0</v>
      </c>
      <c r="S213" s="18">
        <f>SUM(ENERO:DICIEMBRE!S213)</f>
        <v>0</v>
      </c>
      <c r="T213" s="18">
        <f>SUM(ENERO:DICIEMBRE!T213)</f>
        <v>0</v>
      </c>
      <c r="U213" s="18">
        <f>SUM(ENERO:DICIEMBRE!U213)</f>
        <v>0</v>
      </c>
      <c r="V213" s="18">
        <f>SUM(ENERO:DICIEMBRE!V213)</f>
        <v>0</v>
      </c>
      <c r="W213" s="18">
        <f>SUM(ENERO:DICIEMBRE!W213)</f>
        <v>0</v>
      </c>
      <c r="X213" s="18">
        <f>SUM(ENERO:DICIEMBRE!X213)</f>
        <v>0</v>
      </c>
      <c r="Y213" s="18">
        <f>SUM(ENERO:DICIEMBRE!Y213)</f>
        <v>0</v>
      </c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871" t="s">
        <v>195</v>
      </c>
      <c r="C214" s="872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18">
        <f>SUM(ENERO:DICIEMBRE!G214)</f>
        <v>0</v>
      </c>
      <c r="H214" s="18">
        <f>SUM(ENERO:DICIEMBRE!H214)</f>
        <v>0</v>
      </c>
      <c r="I214" s="18">
        <f>SUM(ENERO:DICIEMBRE!I214)</f>
        <v>0</v>
      </c>
      <c r="J214" s="18">
        <f>SUM(ENERO:DICIEMBRE!J214)</f>
        <v>0</v>
      </c>
      <c r="K214" s="18">
        <f>SUM(ENERO:DICIEMBRE!K214)</f>
        <v>0</v>
      </c>
      <c r="L214" s="18">
        <f>SUM(ENERO:DICIEMBRE!L214)</f>
        <v>0</v>
      </c>
      <c r="M214" s="18">
        <f>SUM(ENERO:DICIEMBRE!M214)</f>
        <v>0</v>
      </c>
      <c r="N214" s="18">
        <f>SUM(ENERO:DICIEMBRE!N214)</f>
        <v>0</v>
      </c>
      <c r="O214" s="18">
        <f>SUM(ENERO:DICIEMBRE!O214)</f>
        <v>0</v>
      </c>
      <c r="P214" s="18">
        <f>SUM(ENERO:DICIEMBRE!P214)</f>
        <v>0</v>
      </c>
      <c r="Q214" s="18">
        <f>SUM(ENERO:DICIEMBRE!Q214)</f>
        <v>0</v>
      </c>
      <c r="R214" s="18">
        <f>SUM(ENERO:DICIEMBRE!R214)</f>
        <v>0</v>
      </c>
      <c r="S214" s="18">
        <f>SUM(ENERO:DICIEMBRE!S214)</f>
        <v>0</v>
      </c>
      <c r="T214" s="18">
        <f>SUM(ENERO:DICIEMBRE!T214)</f>
        <v>0</v>
      </c>
      <c r="U214" s="18">
        <f>SUM(ENERO:DICIEMBRE!U214)</f>
        <v>0</v>
      </c>
      <c r="V214" s="18">
        <f>SUM(ENERO:DICIEMBRE!V214)</f>
        <v>0</v>
      </c>
      <c r="W214" s="18">
        <f>SUM(ENERO:DICIEMBRE!W214)</f>
        <v>0</v>
      </c>
      <c r="X214" s="18">
        <f>SUM(ENERO:DICIEMBRE!X214)</f>
        <v>0</v>
      </c>
      <c r="Y214" s="18">
        <f>SUM(ENERO:DICIEMBRE!Y214)</f>
        <v>0</v>
      </c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970" t="s">
        <v>192</v>
      </c>
      <c r="C215" s="971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18">
        <f>SUM(ENERO:DICIEMBRE!G215)</f>
        <v>0</v>
      </c>
      <c r="H215" s="18">
        <f>SUM(ENERO:DICIEMBRE!H215)</f>
        <v>0</v>
      </c>
      <c r="I215" s="18">
        <f>SUM(ENERO:DICIEMBRE!I215)</f>
        <v>0</v>
      </c>
      <c r="J215" s="18">
        <f>SUM(ENERO:DICIEMBRE!J215)</f>
        <v>0</v>
      </c>
      <c r="K215" s="18">
        <f>SUM(ENERO:DICIEMBRE!K215)</f>
        <v>0</v>
      </c>
      <c r="L215" s="18">
        <f>SUM(ENERO:DICIEMBRE!L215)</f>
        <v>0</v>
      </c>
      <c r="M215" s="18">
        <f>SUM(ENERO:DICIEMBRE!M215)</f>
        <v>0</v>
      </c>
      <c r="N215" s="18">
        <f>SUM(ENERO:DICIEMBRE!N215)</f>
        <v>0</v>
      </c>
      <c r="O215" s="18">
        <f>SUM(ENERO:DICIEMBRE!O215)</f>
        <v>0</v>
      </c>
      <c r="P215" s="18">
        <f>SUM(ENERO:DICIEMBRE!P215)</f>
        <v>0</v>
      </c>
      <c r="Q215" s="18">
        <f>SUM(ENERO:DICIEMBRE!Q215)</f>
        <v>0</v>
      </c>
      <c r="R215" s="18">
        <f>SUM(ENERO:DICIEMBRE!R215)</f>
        <v>0</v>
      </c>
      <c r="S215" s="18">
        <f>SUM(ENERO:DICIEMBRE!S215)</f>
        <v>0</v>
      </c>
      <c r="T215" s="18">
        <f>SUM(ENERO:DICIEMBRE!T215)</f>
        <v>0</v>
      </c>
      <c r="U215" s="18">
        <f>SUM(ENERO:DICIEMBRE!U215)</f>
        <v>0</v>
      </c>
      <c r="V215" s="18">
        <f>SUM(ENERO:DICIEMBRE!V215)</f>
        <v>0</v>
      </c>
      <c r="W215" s="18">
        <f>SUM(ENERO:DICIEMBRE!W215)</f>
        <v>0</v>
      </c>
      <c r="X215" s="18">
        <f>SUM(ENERO:DICIEMBRE!X215)</f>
        <v>0</v>
      </c>
      <c r="Y215" s="18">
        <f>SUM(ENERO:DICIEMBRE!Y215)</f>
        <v>0</v>
      </c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972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18">
        <f>SUM(ENERO:DICIEMBRE!G216)</f>
        <v>0</v>
      </c>
      <c r="H216" s="18">
        <f>SUM(ENERO:DICIEMBRE!H216)</f>
        <v>0</v>
      </c>
      <c r="I216" s="18">
        <f>SUM(ENERO:DICIEMBRE!I216)</f>
        <v>0</v>
      </c>
      <c r="J216" s="18">
        <f>SUM(ENERO:DICIEMBRE!J216)</f>
        <v>0</v>
      </c>
      <c r="K216" s="18">
        <f>SUM(ENERO:DICIEMBRE!K216)</f>
        <v>0</v>
      </c>
      <c r="L216" s="18">
        <f>SUM(ENERO:DICIEMBRE!L216)</f>
        <v>0</v>
      </c>
      <c r="M216" s="18">
        <f>SUM(ENERO:DICIEMBRE!M216)</f>
        <v>0</v>
      </c>
      <c r="N216" s="18">
        <f>SUM(ENERO:DICIEMBRE!N216)</f>
        <v>0</v>
      </c>
      <c r="O216" s="18">
        <f>SUM(ENERO:DICIEMBRE!O216)</f>
        <v>0</v>
      </c>
      <c r="P216" s="18">
        <f>SUM(ENERO:DICIEMBRE!P216)</f>
        <v>0</v>
      </c>
      <c r="Q216" s="18">
        <f>SUM(ENERO:DICIEMBRE!Q216)</f>
        <v>0</v>
      </c>
      <c r="R216" s="18">
        <f>SUM(ENERO:DICIEMBRE!R216)</f>
        <v>0</v>
      </c>
      <c r="S216" s="18">
        <f>SUM(ENERO:DICIEMBRE!S216)</f>
        <v>0</v>
      </c>
      <c r="T216" s="18">
        <f>SUM(ENERO:DICIEMBRE!T216)</f>
        <v>0</v>
      </c>
      <c r="U216" s="18">
        <f>SUM(ENERO:DICIEMBRE!U216)</f>
        <v>0</v>
      </c>
      <c r="V216" s="18">
        <f>SUM(ENERO:DICIEMBRE!V216)</f>
        <v>0</v>
      </c>
      <c r="W216" s="18">
        <f>SUM(ENERO:DICIEMBRE!W216)</f>
        <v>0</v>
      </c>
      <c r="X216" s="18">
        <f>SUM(ENERO:DICIEMBRE!X216)</f>
        <v>0</v>
      </c>
      <c r="Y216" s="18">
        <f>SUM(ENERO:DICIEMBRE!Y216)</f>
        <v>0</v>
      </c>
      <c r="Z216" s="18">
        <f>SUM(ENERO:DICIEMBRE!Z216)</f>
        <v>0</v>
      </c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972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18">
        <f>SUM(ENERO:DICIEMBRE!G217)</f>
        <v>0</v>
      </c>
      <c r="H217" s="18">
        <f>SUM(ENERO:DICIEMBRE!H217)</f>
        <v>0</v>
      </c>
      <c r="I217" s="18">
        <f>SUM(ENERO:DICIEMBRE!I217)</f>
        <v>0</v>
      </c>
      <c r="J217" s="18">
        <f>SUM(ENERO:DICIEMBRE!J217)</f>
        <v>0</v>
      </c>
      <c r="K217" s="18">
        <f>SUM(ENERO:DICIEMBRE!K217)</f>
        <v>0</v>
      </c>
      <c r="L217" s="18">
        <f>SUM(ENERO:DICIEMBRE!L217)</f>
        <v>0</v>
      </c>
      <c r="M217" s="18">
        <f>SUM(ENERO:DICIEMBRE!M217)</f>
        <v>0</v>
      </c>
      <c r="N217" s="18">
        <f>SUM(ENERO:DICIEMBRE!N217)</f>
        <v>0</v>
      </c>
      <c r="O217" s="18">
        <f>SUM(ENERO:DICIEMBRE!O217)</f>
        <v>0</v>
      </c>
      <c r="P217" s="18">
        <f>SUM(ENERO:DICIEMBRE!P217)</f>
        <v>0</v>
      </c>
      <c r="Q217" s="18">
        <f>SUM(ENERO:DICIEMBRE!Q217)</f>
        <v>0</v>
      </c>
      <c r="R217" s="18">
        <f>SUM(ENERO:DICIEMBRE!R217)</f>
        <v>0</v>
      </c>
      <c r="S217" s="18">
        <f>SUM(ENERO:DICIEMBRE!S217)</f>
        <v>0</v>
      </c>
      <c r="T217" s="18">
        <f>SUM(ENERO:DICIEMBRE!T217)</f>
        <v>0</v>
      </c>
      <c r="U217" s="18">
        <f>SUM(ENERO:DICIEMBRE!U217)</f>
        <v>0</v>
      </c>
      <c r="V217" s="18">
        <f>SUM(ENERO:DICIEMBRE!V217)</f>
        <v>0</v>
      </c>
      <c r="W217" s="18">
        <f>SUM(ENERO:DICIEMBRE!W217)</f>
        <v>0</v>
      </c>
      <c r="X217" s="18">
        <f>SUM(ENERO:DICIEMBRE!X217)</f>
        <v>0</v>
      </c>
      <c r="Y217" s="18">
        <f>SUM(ENERO:DICIEMBRE!Y217)</f>
        <v>0</v>
      </c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69"/>
      <c r="B218" s="974" t="s">
        <v>195</v>
      </c>
      <c r="C218" s="975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18">
        <f>SUM(ENERO:DICIEMBRE!G218)</f>
        <v>0</v>
      </c>
      <c r="H218" s="18">
        <f>SUM(ENERO:DICIEMBRE!H218)</f>
        <v>0</v>
      </c>
      <c r="I218" s="18">
        <f>SUM(ENERO:DICIEMBRE!I218)</f>
        <v>0</v>
      </c>
      <c r="J218" s="18">
        <f>SUM(ENERO:DICIEMBRE!J218)</f>
        <v>0</v>
      </c>
      <c r="K218" s="18">
        <f>SUM(ENERO:DICIEMBRE!K218)</f>
        <v>0</v>
      </c>
      <c r="L218" s="18">
        <f>SUM(ENERO:DICIEMBRE!L218)</f>
        <v>0</v>
      </c>
      <c r="M218" s="18">
        <f>SUM(ENERO:DICIEMBRE!M218)</f>
        <v>0</v>
      </c>
      <c r="N218" s="18">
        <f>SUM(ENERO:DICIEMBRE!N218)</f>
        <v>0</v>
      </c>
      <c r="O218" s="18">
        <f>SUM(ENERO:DICIEMBRE!O218)</f>
        <v>0</v>
      </c>
      <c r="P218" s="18">
        <f>SUM(ENERO:DICIEMBRE!P218)</f>
        <v>0</v>
      </c>
      <c r="Q218" s="18">
        <f>SUM(ENERO:DICIEMBRE!Q218)</f>
        <v>0</v>
      </c>
      <c r="R218" s="18">
        <f>SUM(ENERO:DICIEMBRE!R218)</f>
        <v>0</v>
      </c>
      <c r="S218" s="18">
        <f>SUM(ENERO:DICIEMBRE!S218)</f>
        <v>0</v>
      </c>
      <c r="T218" s="18">
        <f>SUM(ENERO:DICIEMBRE!T218)</f>
        <v>0</v>
      </c>
      <c r="U218" s="18">
        <f>SUM(ENERO:DICIEMBRE!U218)</f>
        <v>0</v>
      </c>
      <c r="V218" s="18">
        <f>SUM(ENERO:DICIEMBRE!V218)</f>
        <v>0</v>
      </c>
      <c r="W218" s="18">
        <f>SUM(ENERO:DICIEMBRE!W218)</f>
        <v>0</v>
      </c>
      <c r="X218" s="18">
        <f>SUM(ENERO:DICIEMBRE!X218)</f>
        <v>0</v>
      </c>
      <c r="Y218" s="18">
        <f>SUM(ENERO:DICIEMBRE!Y218)</f>
        <v>0</v>
      </c>
      <c r="Z218" s="530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979" t="s">
        <v>192</v>
      </c>
      <c r="C219" s="980"/>
      <c r="D219" s="531">
        <f>SUM(E219+F219)</f>
        <v>2785</v>
      </c>
      <c r="E219" s="532">
        <f t="shared" si="25"/>
        <v>1037</v>
      </c>
      <c r="F219" s="533">
        <f t="shared" si="25"/>
        <v>1748</v>
      </c>
      <c r="G219" s="531">
        <f>SUM(G171+G175+G179+G183+G187+G191+G195+G199+G203+G207+G211+G215)</f>
        <v>93</v>
      </c>
      <c r="H219" s="534">
        <f>SUM(H171+H175+H179+H183+H187+H191+H195+H199+H203+H207+H211+H215)</f>
        <v>58</v>
      </c>
      <c r="I219" s="535">
        <f t="shared" ref="I219:Y219" si="26">SUM(I171+I175+I179+I183+I187+I191+I195+I199+I203+I207+I211+I215)</f>
        <v>29</v>
      </c>
      <c r="J219" s="534">
        <f t="shared" si="26"/>
        <v>42</v>
      </c>
      <c r="K219" s="535">
        <f t="shared" si="26"/>
        <v>24</v>
      </c>
      <c r="L219" s="534">
        <f>SUM(L171+L175+L179+L183+L187+L191+L195+L199+L203+L207+L211+L215)</f>
        <v>24</v>
      </c>
      <c r="M219" s="535">
        <f>SUM(M171+M175+M179+M183+M187+M191+M195+M199+M203+M207+M211+M215)</f>
        <v>48</v>
      </c>
      <c r="N219" s="534">
        <f t="shared" si="26"/>
        <v>41</v>
      </c>
      <c r="O219" s="535">
        <f t="shared" si="26"/>
        <v>182</v>
      </c>
      <c r="P219" s="534">
        <f t="shared" si="26"/>
        <v>169</v>
      </c>
      <c r="Q219" s="535">
        <f t="shared" si="26"/>
        <v>212</v>
      </c>
      <c r="R219" s="534">
        <f t="shared" si="26"/>
        <v>249</v>
      </c>
      <c r="S219" s="535">
        <f t="shared" si="26"/>
        <v>350</v>
      </c>
      <c r="T219" s="534">
        <f t="shared" si="26"/>
        <v>999</v>
      </c>
      <c r="U219" s="535">
        <f t="shared" si="26"/>
        <v>99</v>
      </c>
      <c r="V219" s="536">
        <f t="shared" si="26"/>
        <v>166</v>
      </c>
      <c r="W219" s="537">
        <f>SUM(W171+W175+W179+W183+W187+W191+W195+W199+W203+W207+W211+W215)</f>
        <v>80</v>
      </c>
      <c r="X219" s="538">
        <f t="shared" si="26"/>
        <v>14</v>
      </c>
      <c r="Y219" s="538">
        <f t="shared" si="26"/>
        <v>0</v>
      </c>
      <c r="Z219" s="539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814" t="s">
        <v>193</v>
      </c>
      <c r="C220" s="816"/>
      <c r="D220" s="403">
        <f>SUM(E220+F220)</f>
        <v>8353</v>
      </c>
      <c r="E220" s="540">
        <f t="shared" ref="E220:F222" si="27">SUM(G220+I220+K220+M220+O220+Q220+S220+U220)</f>
        <v>3168</v>
      </c>
      <c r="F220" s="342">
        <f>SUM(H220+J220+L220+N220+P220+R220+T220+V220)</f>
        <v>5185</v>
      </c>
      <c r="G220" s="403">
        <f t="shared" ref="G220:Y222" si="28">SUM(G172+G176+G180+G184+G188+G192+G196+G200+G204+G208+G212+G216)</f>
        <v>264</v>
      </c>
      <c r="H220" s="541">
        <f t="shared" si="28"/>
        <v>253</v>
      </c>
      <c r="I220" s="542">
        <f t="shared" si="28"/>
        <v>96</v>
      </c>
      <c r="J220" s="541">
        <f t="shared" si="28"/>
        <v>138</v>
      </c>
      <c r="K220" s="542">
        <f t="shared" si="28"/>
        <v>84</v>
      </c>
      <c r="L220" s="541">
        <f t="shared" si="28"/>
        <v>75</v>
      </c>
      <c r="M220" s="542">
        <f t="shared" si="28"/>
        <v>138</v>
      </c>
      <c r="N220" s="541">
        <f t="shared" si="28"/>
        <v>144</v>
      </c>
      <c r="O220" s="542">
        <f t="shared" si="28"/>
        <v>581</v>
      </c>
      <c r="P220" s="541">
        <f t="shared" si="28"/>
        <v>577</v>
      </c>
      <c r="Q220" s="542">
        <f t="shared" si="28"/>
        <v>671</v>
      </c>
      <c r="R220" s="541">
        <f t="shared" si="28"/>
        <v>892</v>
      </c>
      <c r="S220" s="542">
        <f t="shared" si="28"/>
        <v>970</v>
      </c>
      <c r="T220" s="541">
        <f t="shared" si="28"/>
        <v>2586</v>
      </c>
      <c r="U220" s="542">
        <f t="shared" si="28"/>
        <v>364</v>
      </c>
      <c r="V220" s="543">
        <f t="shared" si="28"/>
        <v>520</v>
      </c>
      <c r="W220" s="544">
        <f t="shared" si="28"/>
        <v>147</v>
      </c>
      <c r="X220" s="540">
        <f t="shared" si="28"/>
        <v>59</v>
      </c>
      <c r="Y220" s="540">
        <f t="shared" si="28"/>
        <v>0</v>
      </c>
      <c r="Z220" s="32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814" t="s">
        <v>194</v>
      </c>
      <c r="C221" s="816"/>
      <c r="D221" s="403">
        <f>SUM(E221+F221)</f>
        <v>2281</v>
      </c>
      <c r="E221" s="540">
        <f t="shared" si="27"/>
        <v>817</v>
      </c>
      <c r="F221" s="342">
        <f t="shared" si="27"/>
        <v>1464</v>
      </c>
      <c r="G221" s="403">
        <f t="shared" si="28"/>
        <v>92</v>
      </c>
      <c r="H221" s="541">
        <f t="shared" si="28"/>
        <v>52</v>
      </c>
      <c r="I221" s="542">
        <f t="shared" si="28"/>
        <v>25</v>
      </c>
      <c r="J221" s="541">
        <f t="shared" si="28"/>
        <v>35</v>
      </c>
      <c r="K221" s="542">
        <f t="shared" si="28"/>
        <v>25</v>
      </c>
      <c r="L221" s="541">
        <f t="shared" si="28"/>
        <v>23</v>
      </c>
      <c r="M221" s="542">
        <f t="shared" si="28"/>
        <v>44</v>
      </c>
      <c r="N221" s="541">
        <f t="shared" si="28"/>
        <v>38</v>
      </c>
      <c r="O221" s="542">
        <f t="shared" si="28"/>
        <v>134</v>
      </c>
      <c r="P221" s="541">
        <f t="shared" si="28"/>
        <v>125</v>
      </c>
      <c r="Q221" s="542">
        <f t="shared" si="28"/>
        <v>106</v>
      </c>
      <c r="R221" s="541">
        <f t="shared" si="28"/>
        <v>167</v>
      </c>
      <c r="S221" s="542">
        <f t="shared" si="28"/>
        <v>307</v>
      </c>
      <c r="T221" s="541">
        <f t="shared" si="28"/>
        <v>873</v>
      </c>
      <c r="U221" s="542">
        <f t="shared" si="28"/>
        <v>84</v>
      </c>
      <c r="V221" s="543">
        <f t="shared" si="28"/>
        <v>151</v>
      </c>
      <c r="W221" s="544">
        <f t="shared" si="28"/>
        <v>83</v>
      </c>
      <c r="X221" s="540">
        <f t="shared" si="28"/>
        <v>14</v>
      </c>
      <c r="Y221" s="540">
        <f>SUM(Y171+Y175+Y179+Y183+Y187+Y191+Y195+Y199+Y203+Y207+Y211+Y215)</f>
        <v>0</v>
      </c>
      <c r="Z221" s="46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871" t="s">
        <v>195</v>
      </c>
      <c r="C222" s="872"/>
      <c r="D222" s="404">
        <f>SUM(E222+F222)</f>
        <v>1630</v>
      </c>
      <c r="E222" s="545">
        <f t="shared" si="27"/>
        <v>556</v>
      </c>
      <c r="F222" s="384">
        <f t="shared" si="27"/>
        <v>1074</v>
      </c>
      <c r="G222" s="404">
        <f t="shared" si="28"/>
        <v>51</v>
      </c>
      <c r="H222" s="546">
        <f t="shared" si="28"/>
        <v>30</v>
      </c>
      <c r="I222" s="547">
        <f t="shared" si="28"/>
        <v>21</v>
      </c>
      <c r="J222" s="546">
        <f t="shared" si="28"/>
        <v>16</v>
      </c>
      <c r="K222" s="547">
        <f t="shared" si="28"/>
        <v>17</v>
      </c>
      <c r="L222" s="546">
        <f t="shared" si="28"/>
        <v>11</v>
      </c>
      <c r="M222" s="547">
        <f t="shared" si="28"/>
        <v>19</v>
      </c>
      <c r="N222" s="546">
        <f t="shared" si="28"/>
        <v>18</v>
      </c>
      <c r="O222" s="547">
        <f t="shared" si="28"/>
        <v>76</v>
      </c>
      <c r="P222" s="546">
        <f t="shared" si="28"/>
        <v>56</v>
      </c>
      <c r="Q222" s="547">
        <f t="shared" si="28"/>
        <v>91</v>
      </c>
      <c r="R222" s="546">
        <f t="shared" si="28"/>
        <v>125</v>
      </c>
      <c r="S222" s="547">
        <f t="shared" si="28"/>
        <v>192</v>
      </c>
      <c r="T222" s="546">
        <f t="shared" si="28"/>
        <v>701</v>
      </c>
      <c r="U222" s="547">
        <f t="shared" si="28"/>
        <v>89</v>
      </c>
      <c r="V222" s="548">
        <f t="shared" si="28"/>
        <v>117</v>
      </c>
      <c r="W222" s="549">
        <f t="shared" si="28"/>
        <v>79</v>
      </c>
      <c r="X222" s="545">
        <f t="shared" si="28"/>
        <v>12</v>
      </c>
      <c r="Y222" s="545">
        <f>SUM(Y173+Y177+Y181+Y185+Y189+Y193+Y197+Y201+Y205+Y209+Y213+Y217)</f>
        <v>0</v>
      </c>
      <c r="Z222" s="462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55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25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82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589" t="s">
        <v>1</v>
      </c>
      <c r="E226" s="589" t="s">
        <v>2</v>
      </c>
      <c r="F226" s="574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27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814" t="s">
        <v>38</v>
      </c>
      <c r="B231" s="815"/>
      <c r="C231" s="816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838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806" t="s">
        <v>196</v>
      </c>
      <c r="B250" s="807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t="14.25" hidden="1" customHeight="1" x14ac:dyDescent="0.2">
      <c r="A293" s="66">
        <f>SUM(D12:D15,D38,D56,D59:D69,D73:D74,D107,D118,D123:D149,D154:D157,D162:D163,D164,D219:D222,D227:D229,D231:D232,C244:C250,B238:C238,D239:E241)</f>
        <v>51363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5">
    <dataValidation type="whole" allowBlank="1" showInputMessage="1" showErrorMessage="1" errorTitle="Error de ingreso" error="Debe ingresar sólo números enteros positivos." sqref="D238:E241" xr:uid="{00000000-0002-0000-0000-000000000000}">
      <formula1>0</formula1>
      <formula2>99999</formula2>
    </dataValidation>
    <dataValidation type="decimal" allowBlank="1" showInputMessage="1" showErrorMessage="1" errorTitle="Error de ingreso" error="Debe ingresar sólo números enteros y/o con decimales." sqref="B238:C238" xr:uid="{00000000-0002-0000-0000-000001000000}">
      <formula1>0</formula1>
      <formula2>99999</formula2>
    </dataValidation>
    <dataValidation type="whole" allowBlank="1" showInputMessage="1" showErrorMessage="1" errorTitle="ERROR" error="Por favor ingrese solo Números." sqref="I126:N133" xr:uid="{00000000-0002-0000-0000-000002000000}">
      <formula1>0</formula1>
      <formula2>1000000000</formula2>
    </dataValidation>
    <dataValidation type="whole" allowBlank="1" showInputMessage="1" showErrorMessage="1" errorTitle="Error de ingreso" error="Debe ingresar sólo números." sqref="B239:C241 C244:E250 G43:AG47 G50:AG55 U49:AG49 D59:E69 E73:F74 G19:AI37 E112:R117 G12:AG15 G154:AA157 E162:J164 E78:S106 E227:P232 I123:N125 I134:N149 G123:H149 G169:Z218" xr:uid="{00000000-0002-0000-0000-000003000000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00000000-0002-0000-0000-000004000000}"/>
  </dataValidations>
  <pageMargins left="0.7" right="0.7" top="0.75" bottom="0.75" header="0.3" footer="0.3"/>
  <ignoredErrors>
    <ignoredError sqref="G12:AG15 G19:AI19 U20:AI20 Q33:AI37 G22:AI32 G33:P37 E78:F106 G78:S106 G169:Z22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N38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",[10]NOMBRE!B2," - ","( ",[10]NOMBRE!C2,[10]NOMBRE!D2,[10]NOMBRE!E2,[10]NOMBRE!F2,[10]NOMBRE!G2,"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",[10]NOMBRE!B6," - ","( ",[10]NOMBRE!C6,[10]NOMBRE!D6," )")</f>
        <v>MES: SEPTIEMBRE - ( 09 )</v>
      </c>
      <c r="BU4" s="47"/>
      <c r="BV4" s="47"/>
      <c r="BW4" s="47"/>
    </row>
    <row r="5" spans="1:90" ht="16.149999999999999" customHeight="1" x14ac:dyDescent="0.2">
      <c r="A5" s="45" t="str">
        <f>CONCATENATE("AÑO: ",[10]NOMBRE!B7)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724" t="s">
        <v>2</v>
      </c>
      <c r="H11" s="726" t="s">
        <v>3</v>
      </c>
      <c r="I11" s="724" t="s">
        <v>2</v>
      </c>
      <c r="J11" s="726" t="s">
        <v>3</v>
      </c>
      <c r="K11" s="724" t="s">
        <v>2</v>
      </c>
      <c r="L11" s="726" t="s">
        <v>3</v>
      </c>
      <c r="M11" s="724" t="s">
        <v>2</v>
      </c>
      <c r="N11" s="726" t="s">
        <v>3</v>
      </c>
      <c r="O11" s="724" t="s">
        <v>2</v>
      </c>
      <c r="P11" s="726" t="s">
        <v>3</v>
      </c>
      <c r="Q11" s="724" t="s">
        <v>2</v>
      </c>
      <c r="R11" s="726" t="s">
        <v>3</v>
      </c>
      <c r="S11" s="724" t="s">
        <v>2</v>
      </c>
      <c r="T11" s="726" t="s">
        <v>3</v>
      </c>
      <c r="U11" s="724" t="s">
        <v>2</v>
      </c>
      <c r="V11" s="726" t="s">
        <v>3</v>
      </c>
      <c r="W11" s="724" t="s">
        <v>2</v>
      </c>
      <c r="X11" s="726" t="s">
        <v>3</v>
      </c>
      <c r="Y11" s="724" t="s">
        <v>2</v>
      </c>
      <c r="Z11" s="726" t="s">
        <v>3</v>
      </c>
      <c r="AA11" s="724" t="s">
        <v>2</v>
      </c>
      <c r="AB11" s="726" t="s">
        <v>3</v>
      </c>
      <c r="AC11" s="724" t="s">
        <v>2</v>
      </c>
      <c r="AD11" s="730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150</v>
      </c>
      <c r="E12" s="193">
        <f t="shared" ref="E12:F15" si="0">SUM(G12+I12+K12+M12+O12+Q12+S12+U12+W12+Y12+AA12+AC12)</f>
        <v>57</v>
      </c>
      <c r="F12" s="194">
        <f>SUM(H12+J12+L12+N12+P12+R12+T12+V12+X12+Z12+AB12+AD12)</f>
        <v>93</v>
      </c>
      <c r="G12" s="18">
        <v>0</v>
      </c>
      <c r="H12" s="19">
        <v>0</v>
      </c>
      <c r="I12" s="1">
        <v>0</v>
      </c>
      <c r="J12" s="19">
        <v>0</v>
      </c>
      <c r="K12" s="1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1</v>
      </c>
      <c r="R12" s="20">
        <v>0</v>
      </c>
      <c r="S12" s="18">
        <v>2</v>
      </c>
      <c r="T12" s="20">
        <v>1</v>
      </c>
      <c r="U12" s="18">
        <v>6</v>
      </c>
      <c r="V12" s="20">
        <v>2</v>
      </c>
      <c r="W12" s="18">
        <v>11</v>
      </c>
      <c r="X12" s="20">
        <v>10</v>
      </c>
      <c r="Y12" s="18">
        <v>12</v>
      </c>
      <c r="Z12" s="20">
        <v>8</v>
      </c>
      <c r="AA12" s="18">
        <v>19</v>
      </c>
      <c r="AB12" s="20">
        <v>62</v>
      </c>
      <c r="AC12" s="182">
        <v>6</v>
      </c>
      <c r="AD12" s="64">
        <v>10</v>
      </c>
      <c r="AE12" s="19">
        <v>6</v>
      </c>
      <c r="AF12" s="76">
        <v>0</v>
      </c>
      <c r="AG12" s="76">
        <v>0</v>
      </c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656</v>
      </c>
      <c r="E13" s="193">
        <f t="shared" si="0"/>
        <v>259</v>
      </c>
      <c r="F13" s="194">
        <f t="shared" si="0"/>
        <v>397</v>
      </c>
      <c r="G13" s="7">
        <v>2</v>
      </c>
      <c r="H13" s="21">
        <v>0</v>
      </c>
      <c r="I13" s="7">
        <v>3</v>
      </c>
      <c r="J13" s="21">
        <v>0</v>
      </c>
      <c r="K13" s="7">
        <v>1</v>
      </c>
      <c r="L13" s="21">
        <v>2</v>
      </c>
      <c r="M13" s="7">
        <v>3</v>
      </c>
      <c r="N13" s="21">
        <v>1</v>
      </c>
      <c r="O13" s="7">
        <v>6</v>
      </c>
      <c r="P13" s="21">
        <v>4</v>
      </c>
      <c r="Q13" s="7">
        <v>9</v>
      </c>
      <c r="R13" s="8">
        <v>5</v>
      </c>
      <c r="S13" s="7">
        <v>7</v>
      </c>
      <c r="T13" s="8">
        <v>11</v>
      </c>
      <c r="U13" s="7">
        <v>19</v>
      </c>
      <c r="V13" s="8">
        <v>23</v>
      </c>
      <c r="W13" s="7">
        <v>67</v>
      </c>
      <c r="X13" s="8">
        <v>70</v>
      </c>
      <c r="Y13" s="7">
        <v>54</v>
      </c>
      <c r="Z13" s="8">
        <v>78</v>
      </c>
      <c r="AA13" s="7">
        <v>65</v>
      </c>
      <c r="AB13" s="8">
        <v>177</v>
      </c>
      <c r="AC13" s="22">
        <v>23</v>
      </c>
      <c r="AD13" s="38">
        <v>26</v>
      </c>
      <c r="AE13" s="21">
        <v>7</v>
      </c>
      <c r="AF13" s="23">
        <v>0</v>
      </c>
      <c r="AG13" s="23">
        <v>0</v>
      </c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13</v>
      </c>
      <c r="E14" s="193">
        <f t="shared" si="0"/>
        <v>9</v>
      </c>
      <c r="F14" s="194">
        <f t="shared" si="0"/>
        <v>4</v>
      </c>
      <c r="G14" s="7">
        <v>0</v>
      </c>
      <c r="H14" s="21">
        <v>0</v>
      </c>
      <c r="I14" s="7">
        <v>0</v>
      </c>
      <c r="J14" s="21">
        <v>0</v>
      </c>
      <c r="K14" s="7">
        <v>0</v>
      </c>
      <c r="L14" s="21">
        <v>0</v>
      </c>
      <c r="M14" s="7">
        <v>0</v>
      </c>
      <c r="N14" s="8">
        <v>0</v>
      </c>
      <c r="O14" s="7">
        <v>0</v>
      </c>
      <c r="P14" s="8">
        <v>0</v>
      </c>
      <c r="Q14" s="7">
        <v>0</v>
      </c>
      <c r="R14" s="8">
        <v>0</v>
      </c>
      <c r="S14" s="7">
        <v>3</v>
      </c>
      <c r="T14" s="8">
        <v>0</v>
      </c>
      <c r="U14" s="7">
        <v>0</v>
      </c>
      <c r="V14" s="8">
        <v>0</v>
      </c>
      <c r="W14" s="7">
        <v>4</v>
      </c>
      <c r="X14" s="8">
        <v>1</v>
      </c>
      <c r="Y14" s="7">
        <v>1</v>
      </c>
      <c r="Z14" s="8">
        <v>1</v>
      </c>
      <c r="AA14" s="7">
        <v>1</v>
      </c>
      <c r="AB14" s="8">
        <v>1</v>
      </c>
      <c r="AC14" s="7">
        <v>0</v>
      </c>
      <c r="AD14" s="38">
        <v>1</v>
      </c>
      <c r="AE14" s="21">
        <v>0</v>
      </c>
      <c r="AF14" s="23">
        <v>0</v>
      </c>
      <c r="AG14" s="23">
        <v>0</v>
      </c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149</v>
      </c>
      <c r="E15" s="197">
        <f t="shared" si="0"/>
        <v>56</v>
      </c>
      <c r="F15" s="198">
        <f t="shared" si="0"/>
        <v>93</v>
      </c>
      <c r="G15" s="12">
        <v>0</v>
      </c>
      <c r="H15" s="13">
        <v>0</v>
      </c>
      <c r="I15" s="12">
        <v>1</v>
      </c>
      <c r="J15" s="13">
        <v>0</v>
      </c>
      <c r="K15" s="12">
        <v>0</v>
      </c>
      <c r="L15" s="13">
        <v>0</v>
      </c>
      <c r="M15" s="12">
        <v>0</v>
      </c>
      <c r="N15" s="14">
        <v>0</v>
      </c>
      <c r="O15" s="12">
        <v>2</v>
      </c>
      <c r="P15" s="14">
        <v>1</v>
      </c>
      <c r="Q15" s="12">
        <v>2</v>
      </c>
      <c r="R15" s="14">
        <v>1</v>
      </c>
      <c r="S15" s="12">
        <v>1</v>
      </c>
      <c r="T15" s="14">
        <v>1</v>
      </c>
      <c r="U15" s="12">
        <v>2</v>
      </c>
      <c r="V15" s="14">
        <v>0</v>
      </c>
      <c r="W15" s="12">
        <v>15</v>
      </c>
      <c r="X15" s="14">
        <v>13</v>
      </c>
      <c r="Y15" s="12">
        <v>12</v>
      </c>
      <c r="Z15" s="14">
        <v>14</v>
      </c>
      <c r="AA15" s="12">
        <v>15</v>
      </c>
      <c r="AB15" s="14">
        <v>58</v>
      </c>
      <c r="AC15" s="12">
        <v>6</v>
      </c>
      <c r="AD15" s="39">
        <v>5</v>
      </c>
      <c r="AE15" s="13">
        <v>3</v>
      </c>
      <c r="AF15" s="25">
        <v>0</v>
      </c>
      <c r="AG15" s="25">
        <v>0</v>
      </c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726" t="s">
        <v>3</v>
      </c>
      <c r="I18" s="157" t="s">
        <v>2</v>
      </c>
      <c r="J18" s="740" t="s">
        <v>3</v>
      </c>
      <c r="K18" s="157" t="s">
        <v>2</v>
      </c>
      <c r="L18" s="723" t="s">
        <v>3</v>
      </c>
      <c r="M18" s="157" t="s">
        <v>2</v>
      </c>
      <c r="N18" s="738" t="s">
        <v>3</v>
      </c>
      <c r="O18" s="157" t="s">
        <v>2</v>
      </c>
      <c r="P18" s="740" t="s">
        <v>3</v>
      </c>
      <c r="Q18" s="157" t="s">
        <v>2</v>
      </c>
      <c r="R18" s="738" t="s">
        <v>3</v>
      </c>
      <c r="S18" s="157" t="s">
        <v>2</v>
      </c>
      <c r="T18" s="740" t="s">
        <v>3</v>
      </c>
      <c r="U18" s="739" t="s">
        <v>2</v>
      </c>
      <c r="V18" s="738" t="s">
        <v>3</v>
      </c>
      <c r="W18" s="739" t="s">
        <v>2</v>
      </c>
      <c r="X18" s="738" t="s">
        <v>3</v>
      </c>
      <c r="Y18" s="739" t="s">
        <v>2</v>
      </c>
      <c r="Z18" s="738" t="s">
        <v>3</v>
      </c>
      <c r="AA18" s="739" t="s">
        <v>2</v>
      </c>
      <c r="AB18" s="738" t="s">
        <v>3</v>
      </c>
      <c r="AC18" s="739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1</v>
      </c>
      <c r="E19" s="83">
        <f>SUM(G19+I19+K19+M19+O19+Q19+S19+U19+W19+Y19+AA19+AC19)</f>
        <v>0</v>
      </c>
      <c r="F19" s="84">
        <f>SUM(H19+J19+L19+N19+P19+R19+T19+V19+X19+Z19+AB19+AD19)</f>
        <v>1</v>
      </c>
      <c r="G19" s="1">
        <v>0</v>
      </c>
      <c r="H19" s="2">
        <v>0</v>
      </c>
      <c r="I19" s="1">
        <v>0</v>
      </c>
      <c r="J19" s="104">
        <v>0</v>
      </c>
      <c r="K19" s="1">
        <v>0</v>
      </c>
      <c r="L19" s="2">
        <v>0</v>
      </c>
      <c r="M19" s="1">
        <v>0</v>
      </c>
      <c r="N19" s="2">
        <v>0</v>
      </c>
      <c r="O19" s="1">
        <v>0</v>
      </c>
      <c r="P19" s="104">
        <v>0</v>
      </c>
      <c r="Q19" s="1">
        <v>0</v>
      </c>
      <c r="R19" s="2">
        <v>0</v>
      </c>
      <c r="S19" s="1">
        <v>0</v>
      </c>
      <c r="T19" s="104">
        <v>0</v>
      </c>
      <c r="U19" s="1">
        <v>0</v>
      </c>
      <c r="V19" s="2">
        <v>0</v>
      </c>
      <c r="W19" s="1">
        <v>0</v>
      </c>
      <c r="X19" s="2">
        <v>0</v>
      </c>
      <c r="Y19" s="1">
        <v>0</v>
      </c>
      <c r="Z19" s="2">
        <v>0</v>
      </c>
      <c r="AA19" s="1">
        <v>0</v>
      </c>
      <c r="AB19" s="2">
        <v>1</v>
      </c>
      <c r="AC19" s="1">
        <v>0</v>
      </c>
      <c r="AD19" s="95">
        <v>0</v>
      </c>
      <c r="AE19" s="2">
        <v>0</v>
      </c>
      <c r="AF19" s="204">
        <v>1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>
        <v>0</v>
      </c>
      <c r="AF20" s="207">
        <v>0</v>
      </c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>
        <v>0</v>
      </c>
      <c r="H22" s="2">
        <v>0</v>
      </c>
      <c r="I22" s="1">
        <v>0</v>
      </c>
      <c r="J22" s="104">
        <v>0</v>
      </c>
      <c r="K22" s="1">
        <v>0</v>
      </c>
      <c r="L22" s="2">
        <v>0</v>
      </c>
      <c r="M22" s="1">
        <v>0</v>
      </c>
      <c r="N22" s="2">
        <v>0</v>
      </c>
      <c r="O22" s="1">
        <v>0</v>
      </c>
      <c r="P22" s="104">
        <v>0</v>
      </c>
      <c r="Q22" s="1">
        <v>0</v>
      </c>
      <c r="R22" s="2">
        <v>0</v>
      </c>
      <c r="S22" s="1">
        <v>0</v>
      </c>
      <c r="T22" s="104">
        <v>0</v>
      </c>
      <c r="U22" s="1">
        <v>0</v>
      </c>
      <c r="V22" s="2">
        <v>0</v>
      </c>
      <c r="W22" s="1">
        <v>0</v>
      </c>
      <c r="X22" s="2">
        <v>0</v>
      </c>
      <c r="Y22" s="1">
        <v>0</v>
      </c>
      <c r="Z22" s="2">
        <v>0</v>
      </c>
      <c r="AA22" s="1">
        <v>0</v>
      </c>
      <c r="AB22" s="2">
        <v>0</v>
      </c>
      <c r="AC22" s="1">
        <v>0</v>
      </c>
      <c r="AD22" s="95">
        <v>0</v>
      </c>
      <c r="AE22" s="2">
        <v>0</v>
      </c>
      <c r="AF22" s="204">
        <v>0</v>
      </c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4</v>
      </c>
      <c r="E23" s="86">
        <f t="shared" si="2"/>
        <v>0</v>
      </c>
      <c r="F23" s="87">
        <f t="shared" si="2"/>
        <v>4</v>
      </c>
      <c r="G23" s="7">
        <v>0</v>
      </c>
      <c r="H23" s="21">
        <v>0</v>
      </c>
      <c r="I23" s="7">
        <v>0</v>
      </c>
      <c r="J23" s="10">
        <v>0</v>
      </c>
      <c r="K23" s="7">
        <v>0</v>
      </c>
      <c r="L23" s="21">
        <v>0</v>
      </c>
      <c r="M23" s="7">
        <v>0</v>
      </c>
      <c r="N23" s="21">
        <v>0</v>
      </c>
      <c r="O23" s="7">
        <v>0</v>
      </c>
      <c r="P23" s="10">
        <v>0</v>
      </c>
      <c r="Q23" s="7">
        <v>0</v>
      </c>
      <c r="R23" s="21">
        <v>0</v>
      </c>
      <c r="S23" s="7">
        <v>0</v>
      </c>
      <c r="T23" s="10">
        <v>0</v>
      </c>
      <c r="U23" s="7">
        <v>0</v>
      </c>
      <c r="V23" s="21">
        <v>0</v>
      </c>
      <c r="W23" s="7">
        <v>0</v>
      </c>
      <c r="X23" s="21">
        <v>4</v>
      </c>
      <c r="Y23" s="7">
        <v>0</v>
      </c>
      <c r="Z23" s="21">
        <v>0</v>
      </c>
      <c r="AA23" s="7">
        <v>0</v>
      </c>
      <c r="AB23" s="21">
        <v>0</v>
      </c>
      <c r="AC23" s="7">
        <v>0</v>
      </c>
      <c r="AD23" s="96">
        <v>0</v>
      </c>
      <c r="AE23" s="21">
        <v>0</v>
      </c>
      <c r="AF23" s="218">
        <v>4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>
        <v>0</v>
      </c>
      <c r="H24" s="21">
        <v>0</v>
      </c>
      <c r="I24" s="7">
        <v>0</v>
      </c>
      <c r="J24" s="10">
        <v>0</v>
      </c>
      <c r="K24" s="7">
        <v>0</v>
      </c>
      <c r="L24" s="21">
        <v>0</v>
      </c>
      <c r="M24" s="7">
        <v>0</v>
      </c>
      <c r="N24" s="21">
        <v>0</v>
      </c>
      <c r="O24" s="7">
        <v>0</v>
      </c>
      <c r="P24" s="10">
        <v>0</v>
      </c>
      <c r="Q24" s="7">
        <v>0</v>
      </c>
      <c r="R24" s="21">
        <v>0</v>
      </c>
      <c r="S24" s="7">
        <v>0</v>
      </c>
      <c r="T24" s="10">
        <v>0</v>
      </c>
      <c r="U24" s="7">
        <v>0</v>
      </c>
      <c r="V24" s="21">
        <v>0</v>
      </c>
      <c r="W24" s="7">
        <v>0</v>
      </c>
      <c r="X24" s="21">
        <v>0</v>
      </c>
      <c r="Y24" s="7">
        <v>0</v>
      </c>
      <c r="Z24" s="21">
        <v>0</v>
      </c>
      <c r="AA24" s="7">
        <v>0</v>
      </c>
      <c r="AB24" s="21">
        <v>0</v>
      </c>
      <c r="AC24" s="7">
        <v>0</v>
      </c>
      <c r="AD24" s="96">
        <v>0</v>
      </c>
      <c r="AE24" s="21">
        <v>0</v>
      </c>
      <c r="AF24" s="218">
        <v>0</v>
      </c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7</v>
      </c>
      <c r="E25" s="86">
        <f t="shared" si="2"/>
        <v>1</v>
      </c>
      <c r="F25" s="87">
        <f t="shared" si="2"/>
        <v>6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0</v>
      </c>
      <c r="AA25" s="7">
        <v>1</v>
      </c>
      <c r="AB25" s="21">
        <v>6</v>
      </c>
      <c r="AC25" s="7">
        <v>0</v>
      </c>
      <c r="AD25" s="96">
        <v>0</v>
      </c>
      <c r="AE25" s="21">
        <v>0</v>
      </c>
      <c r="AF25" s="218">
        <v>7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>
        <v>0</v>
      </c>
      <c r="H26" s="21">
        <v>0</v>
      </c>
      <c r="I26" s="7">
        <v>0</v>
      </c>
      <c r="J26" s="10">
        <v>0</v>
      </c>
      <c r="K26" s="7">
        <v>0</v>
      </c>
      <c r="L26" s="21">
        <v>0</v>
      </c>
      <c r="M26" s="7">
        <v>0</v>
      </c>
      <c r="N26" s="21">
        <v>0</v>
      </c>
      <c r="O26" s="7">
        <v>0</v>
      </c>
      <c r="P26" s="10">
        <v>0</v>
      </c>
      <c r="Q26" s="7">
        <v>0</v>
      </c>
      <c r="R26" s="21">
        <v>0</v>
      </c>
      <c r="S26" s="7">
        <v>0</v>
      </c>
      <c r="T26" s="10">
        <v>0</v>
      </c>
      <c r="U26" s="7">
        <v>0</v>
      </c>
      <c r="V26" s="21">
        <v>0</v>
      </c>
      <c r="W26" s="7">
        <v>0</v>
      </c>
      <c r="X26" s="21">
        <v>0</v>
      </c>
      <c r="Y26" s="7">
        <v>0</v>
      </c>
      <c r="Z26" s="21">
        <v>0</v>
      </c>
      <c r="AA26" s="7">
        <v>0</v>
      </c>
      <c r="AB26" s="21">
        <v>0</v>
      </c>
      <c r="AC26" s="7">
        <v>0</v>
      </c>
      <c r="AD26" s="96">
        <v>0</v>
      </c>
      <c r="AE26" s="21">
        <v>0</v>
      </c>
      <c r="AF26" s="218">
        <v>0</v>
      </c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2</v>
      </c>
      <c r="E27" s="86">
        <f t="shared" si="2"/>
        <v>1</v>
      </c>
      <c r="F27" s="87">
        <f t="shared" si="2"/>
        <v>1</v>
      </c>
      <c r="G27" s="7">
        <v>0</v>
      </c>
      <c r="H27" s="21">
        <v>0</v>
      </c>
      <c r="I27" s="7">
        <v>0</v>
      </c>
      <c r="J27" s="10">
        <v>0</v>
      </c>
      <c r="K27" s="7">
        <v>0</v>
      </c>
      <c r="L27" s="21">
        <v>0</v>
      </c>
      <c r="M27" s="7">
        <v>0</v>
      </c>
      <c r="N27" s="21">
        <v>0</v>
      </c>
      <c r="O27" s="7">
        <v>0</v>
      </c>
      <c r="P27" s="10">
        <v>0</v>
      </c>
      <c r="Q27" s="7">
        <v>0</v>
      </c>
      <c r="R27" s="21">
        <v>0</v>
      </c>
      <c r="S27" s="7">
        <v>1</v>
      </c>
      <c r="T27" s="10">
        <v>0</v>
      </c>
      <c r="U27" s="7">
        <v>0</v>
      </c>
      <c r="V27" s="21">
        <v>0</v>
      </c>
      <c r="W27" s="7">
        <v>0</v>
      </c>
      <c r="X27" s="21">
        <v>0</v>
      </c>
      <c r="Y27" s="7">
        <v>0</v>
      </c>
      <c r="Z27" s="21">
        <v>0</v>
      </c>
      <c r="AA27" s="7">
        <v>0</v>
      </c>
      <c r="AB27" s="21">
        <v>1</v>
      </c>
      <c r="AC27" s="7">
        <v>0</v>
      </c>
      <c r="AD27" s="96">
        <v>0</v>
      </c>
      <c r="AE27" s="21">
        <v>0</v>
      </c>
      <c r="AF27" s="218">
        <v>2</v>
      </c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4</v>
      </c>
      <c r="E28" s="220">
        <f t="shared" si="2"/>
        <v>1</v>
      </c>
      <c r="F28" s="221">
        <f t="shared" si="2"/>
        <v>3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0</v>
      </c>
      <c r="R28" s="2">
        <v>0</v>
      </c>
      <c r="S28" s="1">
        <v>0</v>
      </c>
      <c r="T28" s="104">
        <v>0</v>
      </c>
      <c r="U28" s="1">
        <v>0</v>
      </c>
      <c r="V28" s="2">
        <v>0</v>
      </c>
      <c r="W28" s="1">
        <v>0</v>
      </c>
      <c r="X28" s="2">
        <v>0</v>
      </c>
      <c r="Y28" s="1">
        <v>0</v>
      </c>
      <c r="Z28" s="2">
        <v>0</v>
      </c>
      <c r="AA28" s="1">
        <v>1</v>
      </c>
      <c r="AB28" s="2">
        <v>2</v>
      </c>
      <c r="AC28" s="1">
        <v>0</v>
      </c>
      <c r="AD28" s="95">
        <v>1</v>
      </c>
      <c r="AE28" s="2">
        <v>0</v>
      </c>
      <c r="AF28" s="204">
        <v>4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9</v>
      </c>
      <c r="E29" s="224">
        <f t="shared" si="2"/>
        <v>2</v>
      </c>
      <c r="F29" s="225">
        <f t="shared" si="2"/>
        <v>7</v>
      </c>
      <c r="G29" s="18">
        <v>0</v>
      </c>
      <c r="H29" s="19">
        <v>0</v>
      </c>
      <c r="I29" s="18">
        <v>0</v>
      </c>
      <c r="J29" s="63">
        <v>0</v>
      </c>
      <c r="K29" s="18">
        <v>0</v>
      </c>
      <c r="L29" s="19">
        <v>0</v>
      </c>
      <c r="M29" s="18">
        <v>0</v>
      </c>
      <c r="N29" s="19">
        <v>0</v>
      </c>
      <c r="O29" s="18">
        <v>0</v>
      </c>
      <c r="P29" s="63">
        <v>0</v>
      </c>
      <c r="Q29" s="18">
        <v>1</v>
      </c>
      <c r="R29" s="19">
        <v>0</v>
      </c>
      <c r="S29" s="18">
        <v>0</v>
      </c>
      <c r="T29" s="63">
        <v>0</v>
      </c>
      <c r="U29" s="18">
        <v>0</v>
      </c>
      <c r="V29" s="19">
        <v>0</v>
      </c>
      <c r="W29" s="18">
        <v>0</v>
      </c>
      <c r="X29" s="19">
        <v>0</v>
      </c>
      <c r="Y29" s="18">
        <v>0</v>
      </c>
      <c r="Z29" s="19">
        <v>1</v>
      </c>
      <c r="AA29" s="18">
        <v>1</v>
      </c>
      <c r="AB29" s="19">
        <v>6</v>
      </c>
      <c r="AC29" s="18">
        <v>0</v>
      </c>
      <c r="AD29" s="206">
        <v>0</v>
      </c>
      <c r="AE29" s="19">
        <v>0</v>
      </c>
      <c r="AF29" s="207">
        <v>9</v>
      </c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>
        <v>0</v>
      </c>
      <c r="H30" s="21">
        <v>0</v>
      </c>
      <c r="I30" s="7">
        <v>0</v>
      </c>
      <c r="J30" s="10">
        <v>0</v>
      </c>
      <c r="K30" s="7">
        <v>0</v>
      </c>
      <c r="L30" s="21">
        <v>0</v>
      </c>
      <c r="M30" s="7">
        <v>0</v>
      </c>
      <c r="N30" s="21">
        <v>0</v>
      </c>
      <c r="O30" s="7">
        <v>0</v>
      </c>
      <c r="P30" s="10">
        <v>0</v>
      </c>
      <c r="Q30" s="7">
        <v>0</v>
      </c>
      <c r="R30" s="21">
        <v>0</v>
      </c>
      <c r="S30" s="7">
        <v>0</v>
      </c>
      <c r="T30" s="10">
        <v>0</v>
      </c>
      <c r="U30" s="7">
        <v>0</v>
      </c>
      <c r="V30" s="21">
        <v>0</v>
      </c>
      <c r="W30" s="7">
        <v>0</v>
      </c>
      <c r="X30" s="21">
        <v>0</v>
      </c>
      <c r="Y30" s="7">
        <v>0</v>
      </c>
      <c r="Z30" s="21">
        <v>0</v>
      </c>
      <c r="AA30" s="7">
        <v>0</v>
      </c>
      <c r="AB30" s="21">
        <v>0</v>
      </c>
      <c r="AC30" s="7">
        <v>0</v>
      </c>
      <c r="AD30" s="96">
        <v>0</v>
      </c>
      <c r="AE30" s="21">
        <v>0</v>
      </c>
      <c r="AF30" s="218">
        <v>0</v>
      </c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>
        <v>0</v>
      </c>
      <c r="H31" s="21">
        <v>0</v>
      </c>
      <c r="I31" s="7">
        <v>0</v>
      </c>
      <c r="J31" s="10">
        <v>0</v>
      </c>
      <c r="K31" s="7">
        <v>0</v>
      </c>
      <c r="L31" s="21">
        <v>0</v>
      </c>
      <c r="M31" s="7">
        <v>0</v>
      </c>
      <c r="N31" s="21">
        <v>0</v>
      </c>
      <c r="O31" s="7">
        <v>0</v>
      </c>
      <c r="P31" s="10">
        <v>0</v>
      </c>
      <c r="Q31" s="7">
        <v>0</v>
      </c>
      <c r="R31" s="21">
        <v>0</v>
      </c>
      <c r="S31" s="7">
        <v>0</v>
      </c>
      <c r="T31" s="10">
        <v>0</v>
      </c>
      <c r="U31" s="7">
        <v>0</v>
      </c>
      <c r="V31" s="21">
        <v>0</v>
      </c>
      <c r="W31" s="7">
        <v>0</v>
      </c>
      <c r="X31" s="21">
        <v>0</v>
      </c>
      <c r="Y31" s="7">
        <v>0</v>
      </c>
      <c r="Z31" s="21">
        <v>0</v>
      </c>
      <c r="AA31" s="7">
        <v>0</v>
      </c>
      <c r="AB31" s="21">
        <v>0</v>
      </c>
      <c r="AC31" s="7">
        <v>0</v>
      </c>
      <c r="AD31" s="96">
        <v>0</v>
      </c>
      <c r="AE31" s="21">
        <v>0</v>
      </c>
      <c r="AF31" s="218">
        <v>0</v>
      </c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>
        <v>0</v>
      </c>
      <c r="H32" s="21">
        <v>0</v>
      </c>
      <c r="I32" s="7">
        <v>0</v>
      </c>
      <c r="J32" s="10">
        <v>0</v>
      </c>
      <c r="K32" s="7">
        <v>0</v>
      </c>
      <c r="L32" s="21">
        <v>0</v>
      </c>
      <c r="M32" s="7">
        <v>0</v>
      </c>
      <c r="N32" s="21">
        <v>0</v>
      </c>
      <c r="O32" s="7">
        <v>0</v>
      </c>
      <c r="P32" s="10">
        <v>0</v>
      </c>
      <c r="Q32" s="7">
        <v>0</v>
      </c>
      <c r="R32" s="21">
        <v>0</v>
      </c>
      <c r="S32" s="7">
        <v>0</v>
      </c>
      <c r="T32" s="10">
        <v>0</v>
      </c>
      <c r="U32" s="7">
        <v>0</v>
      </c>
      <c r="V32" s="21">
        <v>0</v>
      </c>
      <c r="W32" s="7">
        <v>0</v>
      </c>
      <c r="X32" s="21">
        <v>0</v>
      </c>
      <c r="Y32" s="7">
        <v>0</v>
      </c>
      <c r="Z32" s="21">
        <v>0</v>
      </c>
      <c r="AA32" s="7">
        <v>0</v>
      </c>
      <c r="AB32" s="21">
        <v>0</v>
      </c>
      <c r="AC32" s="7">
        <v>0</v>
      </c>
      <c r="AD32" s="96">
        <v>0</v>
      </c>
      <c r="AE32" s="21">
        <v>0</v>
      </c>
      <c r="AF32" s="218">
        <v>0</v>
      </c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>
        <v>0</v>
      </c>
      <c r="H33" s="21">
        <v>0</v>
      </c>
      <c r="I33" s="7">
        <v>0</v>
      </c>
      <c r="J33" s="10">
        <v>0</v>
      </c>
      <c r="K33" s="7">
        <v>0</v>
      </c>
      <c r="L33" s="21">
        <v>0</v>
      </c>
      <c r="M33" s="7">
        <v>0</v>
      </c>
      <c r="N33" s="21">
        <v>0</v>
      </c>
      <c r="O33" s="7">
        <v>0</v>
      </c>
      <c r="P33" s="10">
        <v>0</v>
      </c>
      <c r="Q33" s="7">
        <v>0</v>
      </c>
      <c r="R33" s="21">
        <v>0</v>
      </c>
      <c r="S33" s="7">
        <v>0</v>
      </c>
      <c r="T33" s="10">
        <v>0</v>
      </c>
      <c r="U33" s="7">
        <v>0</v>
      </c>
      <c r="V33" s="21">
        <v>0</v>
      </c>
      <c r="W33" s="7">
        <v>0</v>
      </c>
      <c r="X33" s="21">
        <v>0</v>
      </c>
      <c r="Y33" s="7">
        <v>0</v>
      </c>
      <c r="Z33" s="21">
        <v>0</v>
      </c>
      <c r="AA33" s="7">
        <v>0</v>
      </c>
      <c r="AB33" s="21">
        <v>0</v>
      </c>
      <c r="AC33" s="7">
        <v>0</v>
      </c>
      <c r="AD33" s="96">
        <v>0</v>
      </c>
      <c r="AE33" s="21">
        <v>0</v>
      </c>
      <c r="AF33" s="218">
        <v>0</v>
      </c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>
        <v>0</v>
      </c>
      <c r="AF34" s="218">
        <v>0</v>
      </c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>
        <v>0</v>
      </c>
      <c r="H35" s="21">
        <v>0</v>
      </c>
      <c r="I35" s="7">
        <v>0</v>
      </c>
      <c r="J35" s="10">
        <v>0</v>
      </c>
      <c r="K35" s="7">
        <v>0</v>
      </c>
      <c r="L35" s="21">
        <v>0</v>
      </c>
      <c r="M35" s="7">
        <v>0</v>
      </c>
      <c r="N35" s="21">
        <v>0</v>
      </c>
      <c r="O35" s="7">
        <v>0</v>
      </c>
      <c r="P35" s="10">
        <v>0</v>
      </c>
      <c r="Q35" s="7">
        <v>0</v>
      </c>
      <c r="R35" s="21">
        <v>0</v>
      </c>
      <c r="S35" s="7">
        <v>0</v>
      </c>
      <c r="T35" s="10">
        <v>0</v>
      </c>
      <c r="U35" s="7">
        <v>0</v>
      </c>
      <c r="V35" s="21">
        <v>0</v>
      </c>
      <c r="W35" s="7">
        <v>0</v>
      </c>
      <c r="X35" s="21">
        <v>0</v>
      </c>
      <c r="Y35" s="7">
        <v>0</v>
      </c>
      <c r="Z35" s="21">
        <v>0</v>
      </c>
      <c r="AA35" s="7">
        <v>0</v>
      </c>
      <c r="AB35" s="21">
        <v>0</v>
      </c>
      <c r="AC35" s="7">
        <v>0</v>
      </c>
      <c r="AD35" s="96">
        <v>0</v>
      </c>
      <c r="AE35" s="21">
        <v>0</v>
      </c>
      <c r="AF35" s="218">
        <v>0</v>
      </c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>
        <v>0</v>
      </c>
      <c r="H36" s="21">
        <v>0</v>
      </c>
      <c r="I36" s="7">
        <v>0</v>
      </c>
      <c r="J36" s="10">
        <v>0</v>
      </c>
      <c r="K36" s="7">
        <v>0</v>
      </c>
      <c r="L36" s="21">
        <v>0</v>
      </c>
      <c r="M36" s="7">
        <v>0</v>
      </c>
      <c r="N36" s="21">
        <v>0</v>
      </c>
      <c r="O36" s="7">
        <v>0</v>
      </c>
      <c r="P36" s="10">
        <v>0</v>
      </c>
      <c r="Q36" s="7">
        <v>0</v>
      </c>
      <c r="R36" s="21">
        <v>0</v>
      </c>
      <c r="S36" s="7">
        <v>0</v>
      </c>
      <c r="T36" s="10">
        <v>0</v>
      </c>
      <c r="U36" s="7">
        <v>0</v>
      </c>
      <c r="V36" s="21">
        <v>0</v>
      </c>
      <c r="W36" s="7">
        <v>0</v>
      </c>
      <c r="X36" s="21">
        <v>0</v>
      </c>
      <c r="Y36" s="7">
        <v>0</v>
      </c>
      <c r="Z36" s="21">
        <v>0</v>
      </c>
      <c r="AA36" s="7">
        <v>0</v>
      </c>
      <c r="AB36" s="21">
        <v>0</v>
      </c>
      <c r="AC36" s="7">
        <v>0</v>
      </c>
      <c r="AD36" s="96">
        <v>0</v>
      </c>
      <c r="AE36" s="21">
        <v>0</v>
      </c>
      <c r="AF36" s="218">
        <v>0</v>
      </c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381</v>
      </c>
      <c r="E37" s="89">
        <f t="shared" si="3"/>
        <v>143</v>
      </c>
      <c r="F37" s="90">
        <f t="shared" si="3"/>
        <v>238</v>
      </c>
      <c r="G37" s="175">
        <v>0</v>
      </c>
      <c r="H37" s="112">
        <v>0</v>
      </c>
      <c r="I37" s="34">
        <v>0</v>
      </c>
      <c r="J37" s="108">
        <v>0</v>
      </c>
      <c r="K37" s="175">
        <v>0</v>
      </c>
      <c r="L37" s="112">
        <v>0</v>
      </c>
      <c r="M37" s="175">
        <v>0</v>
      </c>
      <c r="N37" s="112">
        <v>0</v>
      </c>
      <c r="O37" s="175">
        <v>0</v>
      </c>
      <c r="P37" s="108">
        <v>3</v>
      </c>
      <c r="Q37" s="175">
        <v>2</v>
      </c>
      <c r="R37" s="112">
        <v>4</v>
      </c>
      <c r="S37" s="175">
        <v>9</v>
      </c>
      <c r="T37" s="108">
        <v>9</v>
      </c>
      <c r="U37" s="175">
        <v>6</v>
      </c>
      <c r="V37" s="112">
        <v>2</v>
      </c>
      <c r="W37" s="175">
        <v>22</v>
      </c>
      <c r="X37" s="112">
        <v>18</v>
      </c>
      <c r="Y37" s="175">
        <v>12</v>
      </c>
      <c r="Z37" s="112">
        <v>27</v>
      </c>
      <c r="AA37" s="175">
        <v>75</v>
      </c>
      <c r="AB37" s="112">
        <v>155</v>
      </c>
      <c r="AC37" s="175">
        <v>17</v>
      </c>
      <c r="AD37" s="228">
        <v>20</v>
      </c>
      <c r="AE37" s="112">
        <v>4</v>
      </c>
      <c r="AF37" s="112">
        <v>381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408</v>
      </c>
      <c r="E38" s="79">
        <f t="shared" si="4"/>
        <v>148</v>
      </c>
      <c r="F38" s="159">
        <f t="shared" si="4"/>
        <v>260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0</v>
      </c>
      <c r="L38" s="159">
        <f t="shared" si="4"/>
        <v>0</v>
      </c>
      <c r="M38" s="78">
        <f t="shared" si="4"/>
        <v>0</v>
      </c>
      <c r="N38" s="159">
        <f t="shared" si="4"/>
        <v>0</v>
      </c>
      <c r="O38" s="78">
        <f t="shared" si="4"/>
        <v>0</v>
      </c>
      <c r="P38" s="159">
        <f t="shared" si="4"/>
        <v>3</v>
      </c>
      <c r="Q38" s="78">
        <f t="shared" si="4"/>
        <v>3</v>
      </c>
      <c r="R38" s="159">
        <f t="shared" si="4"/>
        <v>4</v>
      </c>
      <c r="S38" s="78">
        <f t="shared" si="4"/>
        <v>10</v>
      </c>
      <c r="T38" s="159">
        <f t="shared" si="4"/>
        <v>9</v>
      </c>
      <c r="U38" s="78">
        <f t="shared" si="4"/>
        <v>6</v>
      </c>
      <c r="V38" s="159">
        <f t="shared" si="4"/>
        <v>2</v>
      </c>
      <c r="W38" s="78">
        <f t="shared" si="4"/>
        <v>22</v>
      </c>
      <c r="X38" s="159">
        <f t="shared" si="4"/>
        <v>22</v>
      </c>
      <c r="Y38" s="78">
        <f t="shared" si="4"/>
        <v>12</v>
      </c>
      <c r="Z38" s="159">
        <f t="shared" si="4"/>
        <v>28</v>
      </c>
      <c r="AA38" s="78">
        <f t="shared" si="4"/>
        <v>78</v>
      </c>
      <c r="AB38" s="159">
        <f t="shared" si="4"/>
        <v>171</v>
      </c>
      <c r="AC38" s="78">
        <f t="shared" si="4"/>
        <v>17</v>
      </c>
      <c r="AD38" s="159">
        <f t="shared" si="4"/>
        <v>21</v>
      </c>
      <c r="AE38" s="176">
        <f t="shared" si="4"/>
        <v>4</v>
      </c>
      <c r="AF38" s="176">
        <f t="shared" si="4"/>
        <v>408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728" t="s">
        <v>3</v>
      </c>
      <c r="G42" s="736" t="s">
        <v>2</v>
      </c>
      <c r="H42" s="239" t="s">
        <v>3</v>
      </c>
      <c r="I42" s="240" t="s">
        <v>2</v>
      </c>
      <c r="J42" s="241" t="s">
        <v>3</v>
      </c>
      <c r="K42" s="736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737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741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741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726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726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726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741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726">
        <f t="shared" si="9"/>
        <v>0</v>
      </c>
      <c r="G56" s="40">
        <f t="shared" si="9"/>
        <v>0</v>
      </c>
      <c r="H56" s="726">
        <f t="shared" si="9"/>
        <v>0</v>
      </c>
      <c r="I56" s="40">
        <f t="shared" si="9"/>
        <v>0</v>
      </c>
      <c r="J56" s="725">
        <f t="shared" si="9"/>
        <v>0</v>
      </c>
      <c r="K56" s="724">
        <f t="shared" si="9"/>
        <v>0</v>
      </c>
      <c r="L56" s="726">
        <f t="shared" si="9"/>
        <v>0</v>
      </c>
      <c r="M56" s="40">
        <f t="shared" si="9"/>
        <v>0</v>
      </c>
      <c r="N56" s="726">
        <f t="shared" si="9"/>
        <v>0</v>
      </c>
      <c r="O56" s="40">
        <f t="shared" si="9"/>
        <v>0</v>
      </c>
      <c r="P56" s="726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726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739" t="s">
        <v>1</v>
      </c>
      <c r="E77" s="40" t="s">
        <v>2</v>
      </c>
      <c r="F77" s="726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732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96</v>
      </c>
      <c r="E78" s="18">
        <v>35</v>
      </c>
      <c r="F78" s="62">
        <v>61</v>
      </c>
      <c r="G78" s="1">
        <v>1</v>
      </c>
      <c r="H78" s="5">
        <v>2</v>
      </c>
      <c r="I78" s="5">
        <v>2</v>
      </c>
      <c r="J78" s="5">
        <v>8</v>
      </c>
      <c r="K78" s="5">
        <v>16</v>
      </c>
      <c r="L78" s="5">
        <v>8</v>
      </c>
      <c r="M78" s="4">
        <v>54</v>
      </c>
      <c r="N78" s="95">
        <v>5</v>
      </c>
      <c r="O78" s="2">
        <v>4</v>
      </c>
      <c r="P78" s="27">
        <v>96</v>
      </c>
      <c r="Q78" s="27">
        <v>0</v>
      </c>
      <c r="R78" s="27">
        <v>0</v>
      </c>
      <c r="S78" s="2">
        <v>0</v>
      </c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57</v>
      </c>
      <c r="E79" s="7">
        <v>27</v>
      </c>
      <c r="F79" s="9">
        <v>30</v>
      </c>
      <c r="G79" s="7">
        <v>1</v>
      </c>
      <c r="H79" s="11">
        <v>6</v>
      </c>
      <c r="I79" s="11">
        <v>3</v>
      </c>
      <c r="J79" s="11">
        <v>0</v>
      </c>
      <c r="K79" s="11">
        <v>4</v>
      </c>
      <c r="L79" s="11">
        <v>6</v>
      </c>
      <c r="M79" s="9">
        <v>28</v>
      </c>
      <c r="N79" s="96">
        <v>9</v>
      </c>
      <c r="O79" s="21">
        <v>0</v>
      </c>
      <c r="P79" s="23">
        <v>57</v>
      </c>
      <c r="Q79" s="23">
        <v>1</v>
      </c>
      <c r="R79" s="23">
        <v>0</v>
      </c>
      <c r="S79" s="21">
        <v>0</v>
      </c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262</v>
      </c>
      <c r="E80" s="7">
        <v>103</v>
      </c>
      <c r="F80" s="9">
        <v>159</v>
      </c>
      <c r="G80" s="7">
        <v>37</v>
      </c>
      <c r="H80" s="81">
        <v>18</v>
      </c>
      <c r="I80" s="81">
        <v>14</v>
      </c>
      <c r="J80" s="81">
        <v>7</v>
      </c>
      <c r="K80" s="81">
        <v>36</v>
      </c>
      <c r="L80" s="81">
        <v>8</v>
      </c>
      <c r="M80" s="62">
        <v>128</v>
      </c>
      <c r="N80" s="206">
        <v>14</v>
      </c>
      <c r="O80" s="19">
        <v>0</v>
      </c>
      <c r="P80" s="76">
        <v>262</v>
      </c>
      <c r="Q80" s="76">
        <v>1</v>
      </c>
      <c r="R80" s="76">
        <v>0</v>
      </c>
      <c r="S80" s="19">
        <v>0</v>
      </c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>
        <v>0</v>
      </c>
      <c r="F81" s="9">
        <v>0</v>
      </c>
      <c r="G81" s="7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9">
        <v>0</v>
      </c>
      <c r="N81" s="96">
        <v>0</v>
      </c>
      <c r="O81" s="21">
        <v>0</v>
      </c>
      <c r="P81" s="23">
        <v>0</v>
      </c>
      <c r="Q81" s="23">
        <v>0</v>
      </c>
      <c r="R81" s="23">
        <v>0</v>
      </c>
      <c r="S81" s="21">
        <v>0</v>
      </c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177</v>
      </c>
      <c r="E82" s="7">
        <v>51</v>
      </c>
      <c r="F82" s="9">
        <v>126</v>
      </c>
      <c r="G82" s="52"/>
      <c r="H82" s="121"/>
      <c r="I82" s="121"/>
      <c r="J82" s="11">
        <v>2</v>
      </c>
      <c r="K82" s="11">
        <v>5</v>
      </c>
      <c r="L82" s="11">
        <v>11</v>
      </c>
      <c r="M82" s="9">
        <v>134</v>
      </c>
      <c r="N82" s="96">
        <v>25</v>
      </c>
      <c r="O82" s="21">
        <v>4</v>
      </c>
      <c r="P82" s="23">
        <v>177</v>
      </c>
      <c r="Q82" s="23">
        <v>1</v>
      </c>
      <c r="R82" s="23">
        <v>0</v>
      </c>
      <c r="S82" s="21">
        <v>0</v>
      </c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24</v>
      </c>
      <c r="E83" s="7">
        <v>12</v>
      </c>
      <c r="F83" s="9">
        <v>12</v>
      </c>
      <c r="G83" s="52"/>
      <c r="H83" s="121"/>
      <c r="I83" s="121"/>
      <c r="J83" s="11">
        <v>0</v>
      </c>
      <c r="K83" s="11">
        <v>17</v>
      </c>
      <c r="L83" s="11">
        <v>1</v>
      </c>
      <c r="M83" s="9">
        <v>5</v>
      </c>
      <c r="N83" s="96">
        <v>1</v>
      </c>
      <c r="O83" s="21">
        <v>0</v>
      </c>
      <c r="P83" s="23">
        <v>24</v>
      </c>
      <c r="Q83" s="23">
        <v>0</v>
      </c>
      <c r="R83" s="23">
        <v>0</v>
      </c>
      <c r="S83" s="21">
        <v>0</v>
      </c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9</v>
      </c>
      <c r="E84" s="7">
        <v>0</v>
      </c>
      <c r="F84" s="9">
        <v>9</v>
      </c>
      <c r="G84" s="52"/>
      <c r="H84" s="121"/>
      <c r="I84" s="121"/>
      <c r="J84" s="11">
        <v>0</v>
      </c>
      <c r="K84" s="11">
        <v>0</v>
      </c>
      <c r="L84" s="11">
        <v>1</v>
      </c>
      <c r="M84" s="9">
        <v>7</v>
      </c>
      <c r="N84" s="96">
        <v>1</v>
      </c>
      <c r="O84" s="21">
        <v>0</v>
      </c>
      <c r="P84" s="23">
        <v>9</v>
      </c>
      <c r="Q84" s="23">
        <v>0</v>
      </c>
      <c r="R84" s="23">
        <v>0</v>
      </c>
      <c r="S84" s="21">
        <v>0</v>
      </c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11</v>
      </c>
      <c r="E85" s="7">
        <v>6</v>
      </c>
      <c r="F85" s="9">
        <v>5</v>
      </c>
      <c r="G85" s="52"/>
      <c r="H85" s="121"/>
      <c r="I85" s="121"/>
      <c r="J85" s="11">
        <v>1</v>
      </c>
      <c r="K85" s="11">
        <v>3</v>
      </c>
      <c r="L85" s="11">
        <v>2</v>
      </c>
      <c r="M85" s="9">
        <v>4</v>
      </c>
      <c r="N85" s="96">
        <v>1</v>
      </c>
      <c r="O85" s="21">
        <v>0</v>
      </c>
      <c r="P85" s="23">
        <v>11</v>
      </c>
      <c r="Q85" s="23">
        <v>0</v>
      </c>
      <c r="R85" s="23">
        <v>0</v>
      </c>
      <c r="S85" s="21">
        <v>0</v>
      </c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>
        <v>0</v>
      </c>
      <c r="F86" s="9">
        <v>0</v>
      </c>
      <c r="G86" s="52"/>
      <c r="H86" s="121"/>
      <c r="I86" s="121"/>
      <c r="J86" s="11">
        <v>0</v>
      </c>
      <c r="K86" s="11">
        <v>0</v>
      </c>
      <c r="L86" s="11">
        <v>0</v>
      </c>
      <c r="M86" s="9">
        <v>0</v>
      </c>
      <c r="N86" s="96">
        <v>0</v>
      </c>
      <c r="O86" s="21">
        <v>0</v>
      </c>
      <c r="P86" s="23">
        <v>0</v>
      </c>
      <c r="Q86" s="23">
        <v>0</v>
      </c>
      <c r="R86" s="23">
        <v>0</v>
      </c>
      <c r="S86" s="21">
        <v>0</v>
      </c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>
        <v>0</v>
      </c>
      <c r="F87" s="9">
        <v>0</v>
      </c>
      <c r="G87" s="52"/>
      <c r="H87" s="121"/>
      <c r="I87" s="121"/>
      <c r="J87" s="11">
        <v>0</v>
      </c>
      <c r="K87" s="11">
        <v>0</v>
      </c>
      <c r="L87" s="11">
        <v>0</v>
      </c>
      <c r="M87" s="9">
        <v>0</v>
      </c>
      <c r="N87" s="96">
        <v>0</v>
      </c>
      <c r="O87" s="21">
        <v>0</v>
      </c>
      <c r="P87" s="23">
        <v>0</v>
      </c>
      <c r="Q87" s="23">
        <v>0</v>
      </c>
      <c r="R87" s="23">
        <v>0</v>
      </c>
      <c r="S87" s="21">
        <v>0</v>
      </c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>
        <v>0</v>
      </c>
      <c r="F88" s="9">
        <v>0</v>
      </c>
      <c r="G88" s="52"/>
      <c r="H88" s="121"/>
      <c r="I88" s="121"/>
      <c r="J88" s="121"/>
      <c r="K88" s="121"/>
      <c r="L88" s="11">
        <v>0</v>
      </c>
      <c r="M88" s="9">
        <v>0</v>
      </c>
      <c r="N88" s="96">
        <v>0</v>
      </c>
      <c r="O88" s="21">
        <v>0</v>
      </c>
      <c r="P88" s="23">
        <v>0</v>
      </c>
      <c r="Q88" s="23">
        <v>0</v>
      </c>
      <c r="R88" s="23">
        <v>0</v>
      </c>
      <c r="S88" s="21">
        <v>0</v>
      </c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8</v>
      </c>
      <c r="E89" s="7">
        <v>0</v>
      </c>
      <c r="F89" s="9">
        <v>8</v>
      </c>
      <c r="G89" s="52"/>
      <c r="H89" s="121"/>
      <c r="I89" s="11">
        <v>0</v>
      </c>
      <c r="J89" s="11">
        <v>2</v>
      </c>
      <c r="K89" s="11">
        <v>0</v>
      </c>
      <c r="L89" s="11">
        <v>1</v>
      </c>
      <c r="M89" s="9">
        <v>4</v>
      </c>
      <c r="N89" s="96">
        <v>1</v>
      </c>
      <c r="O89" s="21">
        <v>0</v>
      </c>
      <c r="P89" s="23">
        <v>8</v>
      </c>
      <c r="Q89" s="23">
        <v>0</v>
      </c>
      <c r="R89" s="23">
        <v>0</v>
      </c>
      <c r="S89" s="21">
        <v>0</v>
      </c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>
        <v>0</v>
      </c>
      <c r="F90" s="9">
        <v>0</v>
      </c>
      <c r="G90" s="7">
        <v>0</v>
      </c>
      <c r="H90" s="121"/>
      <c r="I90" s="121"/>
      <c r="J90" s="121"/>
      <c r="K90" s="11">
        <v>0</v>
      </c>
      <c r="L90" s="121"/>
      <c r="M90" s="227"/>
      <c r="N90" s="117"/>
      <c r="O90" s="55"/>
      <c r="P90" s="23">
        <v>0</v>
      </c>
      <c r="Q90" s="125"/>
      <c r="R90" s="23">
        <v>0</v>
      </c>
      <c r="S90" s="21">
        <v>0</v>
      </c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>
        <v>0</v>
      </c>
      <c r="F91" s="9">
        <v>0</v>
      </c>
      <c r="G91" s="7">
        <v>0</v>
      </c>
      <c r="H91" s="121"/>
      <c r="I91" s="121"/>
      <c r="J91" s="121"/>
      <c r="K91" s="11">
        <v>0</v>
      </c>
      <c r="L91" s="121"/>
      <c r="M91" s="227"/>
      <c r="N91" s="117"/>
      <c r="O91" s="55"/>
      <c r="P91" s="23">
        <v>0</v>
      </c>
      <c r="Q91" s="125"/>
      <c r="R91" s="23">
        <v>0</v>
      </c>
      <c r="S91" s="21">
        <v>0</v>
      </c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342</v>
      </c>
      <c r="E92" s="7">
        <v>154</v>
      </c>
      <c r="F92" s="9">
        <v>188</v>
      </c>
      <c r="G92" s="7">
        <v>0</v>
      </c>
      <c r="H92" s="11">
        <v>4</v>
      </c>
      <c r="I92" s="11">
        <v>0</v>
      </c>
      <c r="J92" s="11">
        <v>57</v>
      </c>
      <c r="K92" s="11">
        <v>133</v>
      </c>
      <c r="L92" s="11">
        <v>141</v>
      </c>
      <c r="M92" s="9">
        <v>7</v>
      </c>
      <c r="N92" s="96">
        <v>0</v>
      </c>
      <c r="O92" s="55"/>
      <c r="P92" s="23">
        <v>342</v>
      </c>
      <c r="Q92" s="23">
        <v>0</v>
      </c>
      <c r="R92" s="23">
        <v>0</v>
      </c>
      <c r="S92" s="21">
        <v>0</v>
      </c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14</v>
      </c>
      <c r="E93" s="7">
        <v>7</v>
      </c>
      <c r="F93" s="9">
        <v>7</v>
      </c>
      <c r="G93" s="7">
        <v>0</v>
      </c>
      <c r="H93" s="11">
        <v>1</v>
      </c>
      <c r="I93" s="11">
        <v>0</v>
      </c>
      <c r="J93" s="11">
        <v>5</v>
      </c>
      <c r="K93" s="11">
        <v>8</v>
      </c>
      <c r="L93" s="11">
        <v>0</v>
      </c>
      <c r="M93" s="9">
        <v>0</v>
      </c>
      <c r="N93" s="96">
        <v>0</v>
      </c>
      <c r="O93" s="55"/>
      <c r="P93" s="23">
        <v>14</v>
      </c>
      <c r="Q93" s="23">
        <v>0</v>
      </c>
      <c r="R93" s="23">
        <v>0</v>
      </c>
      <c r="S93" s="21">
        <v>0</v>
      </c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25</v>
      </c>
      <c r="E94" s="7">
        <v>10</v>
      </c>
      <c r="F94" s="9">
        <v>15</v>
      </c>
      <c r="G94" s="7">
        <v>0</v>
      </c>
      <c r="H94" s="11">
        <v>0</v>
      </c>
      <c r="I94" s="11">
        <v>0</v>
      </c>
      <c r="J94" s="11">
        <v>4</v>
      </c>
      <c r="K94" s="11">
        <v>9</v>
      </c>
      <c r="L94" s="11">
        <v>12</v>
      </c>
      <c r="M94" s="9">
        <v>0</v>
      </c>
      <c r="N94" s="96">
        <v>0</v>
      </c>
      <c r="O94" s="55"/>
      <c r="P94" s="23">
        <v>25</v>
      </c>
      <c r="Q94" s="23">
        <v>0</v>
      </c>
      <c r="R94" s="23">
        <v>0</v>
      </c>
      <c r="S94" s="21">
        <v>0</v>
      </c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>
        <v>0</v>
      </c>
      <c r="F95" s="9">
        <v>0</v>
      </c>
      <c r="G95" s="7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9">
        <v>0</v>
      </c>
      <c r="N95" s="96">
        <v>0</v>
      </c>
      <c r="O95" s="55"/>
      <c r="P95" s="23">
        <v>0</v>
      </c>
      <c r="Q95" s="23">
        <v>0</v>
      </c>
      <c r="R95" s="23">
        <v>0</v>
      </c>
      <c r="S95" s="21">
        <v>0</v>
      </c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>
        <v>0</v>
      </c>
      <c r="F96" s="9">
        <v>0</v>
      </c>
      <c r="G96" s="52"/>
      <c r="H96" s="121"/>
      <c r="I96" s="121"/>
      <c r="J96" s="11">
        <v>0</v>
      </c>
      <c r="K96" s="11">
        <v>0</v>
      </c>
      <c r="L96" s="11">
        <v>0</v>
      </c>
      <c r="M96" s="9">
        <v>0</v>
      </c>
      <c r="N96" s="96">
        <v>0</v>
      </c>
      <c r="O96" s="21">
        <v>0</v>
      </c>
      <c r="P96" s="23">
        <v>0</v>
      </c>
      <c r="Q96" s="23">
        <v>0</v>
      </c>
      <c r="R96" s="23">
        <v>0</v>
      </c>
      <c r="S96" s="21">
        <v>0</v>
      </c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>
        <v>0</v>
      </c>
      <c r="F97" s="9">
        <v>0</v>
      </c>
      <c r="G97" s="52"/>
      <c r="H97" s="121"/>
      <c r="I97" s="121"/>
      <c r="J97" s="11">
        <v>0</v>
      </c>
      <c r="K97" s="11">
        <v>0</v>
      </c>
      <c r="L97" s="11">
        <v>0</v>
      </c>
      <c r="M97" s="9">
        <v>0</v>
      </c>
      <c r="N97" s="96">
        <v>0</v>
      </c>
      <c r="O97" s="21">
        <v>0</v>
      </c>
      <c r="P97" s="23">
        <v>0</v>
      </c>
      <c r="Q97" s="23">
        <v>0</v>
      </c>
      <c r="R97" s="23">
        <v>0</v>
      </c>
      <c r="S97" s="21">
        <v>0</v>
      </c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26</v>
      </c>
      <c r="E98" s="7">
        <v>10</v>
      </c>
      <c r="F98" s="9">
        <v>16</v>
      </c>
      <c r="G98" s="52"/>
      <c r="H98" s="121"/>
      <c r="I98" s="121"/>
      <c r="J98" s="121"/>
      <c r="K98" s="121"/>
      <c r="L98" s="11">
        <v>0</v>
      </c>
      <c r="M98" s="9">
        <v>10</v>
      </c>
      <c r="N98" s="96">
        <v>16</v>
      </c>
      <c r="O98" s="21">
        <v>2</v>
      </c>
      <c r="P98" s="23">
        <v>26</v>
      </c>
      <c r="Q98" s="125"/>
      <c r="R98" s="23">
        <v>0</v>
      </c>
      <c r="S98" s="21">
        <v>0</v>
      </c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>
        <v>0</v>
      </c>
      <c r="F99" s="9">
        <v>0</v>
      </c>
      <c r="G99" s="52"/>
      <c r="H99" s="121"/>
      <c r="I99" s="121"/>
      <c r="J99" s="121"/>
      <c r="K99" s="121"/>
      <c r="L99" s="11">
        <v>0</v>
      </c>
      <c r="M99" s="9">
        <v>0</v>
      </c>
      <c r="N99" s="96">
        <v>0</v>
      </c>
      <c r="O99" s="21">
        <v>0</v>
      </c>
      <c r="P99" s="23">
        <v>0</v>
      </c>
      <c r="Q99" s="125"/>
      <c r="R99" s="23">
        <v>0</v>
      </c>
      <c r="S99" s="21">
        <v>0</v>
      </c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8</v>
      </c>
      <c r="E100" s="7">
        <v>3</v>
      </c>
      <c r="F100" s="9">
        <v>5</v>
      </c>
      <c r="G100" s="52"/>
      <c r="H100" s="121"/>
      <c r="I100" s="121"/>
      <c r="J100" s="121"/>
      <c r="K100" s="121"/>
      <c r="L100" s="11">
        <v>0</v>
      </c>
      <c r="M100" s="9">
        <v>5</v>
      </c>
      <c r="N100" s="96">
        <v>3</v>
      </c>
      <c r="O100" s="21">
        <v>1</v>
      </c>
      <c r="P100" s="23">
        <v>8</v>
      </c>
      <c r="Q100" s="125"/>
      <c r="R100" s="23">
        <v>0</v>
      </c>
      <c r="S100" s="21">
        <v>0</v>
      </c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3</v>
      </c>
      <c r="E101" s="7">
        <v>1</v>
      </c>
      <c r="F101" s="9">
        <v>2</v>
      </c>
      <c r="G101" s="7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9">
        <v>1</v>
      </c>
      <c r="N101" s="96">
        <v>2</v>
      </c>
      <c r="O101" s="21">
        <v>0</v>
      </c>
      <c r="P101" s="23">
        <v>3</v>
      </c>
      <c r="Q101" s="23">
        <v>0</v>
      </c>
      <c r="R101" s="23">
        <v>0</v>
      </c>
      <c r="S101" s="21">
        <v>0</v>
      </c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59</v>
      </c>
      <c r="E102" s="7">
        <v>21</v>
      </c>
      <c r="F102" s="9">
        <v>38</v>
      </c>
      <c r="G102" s="7">
        <v>4</v>
      </c>
      <c r="H102" s="11">
        <v>4</v>
      </c>
      <c r="I102" s="11">
        <v>2</v>
      </c>
      <c r="J102" s="11">
        <v>0</v>
      </c>
      <c r="K102" s="11">
        <v>6</v>
      </c>
      <c r="L102" s="11">
        <v>23</v>
      </c>
      <c r="M102" s="9">
        <v>20</v>
      </c>
      <c r="N102" s="96">
        <v>0</v>
      </c>
      <c r="O102" s="21">
        <v>0</v>
      </c>
      <c r="P102" s="23">
        <v>59</v>
      </c>
      <c r="Q102" s="23">
        <v>0</v>
      </c>
      <c r="R102" s="23">
        <v>0</v>
      </c>
      <c r="S102" s="21">
        <v>0</v>
      </c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>
        <v>0</v>
      </c>
      <c r="F103" s="9">
        <v>0</v>
      </c>
      <c r="G103" s="7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9">
        <v>0</v>
      </c>
      <c r="N103" s="96">
        <v>0</v>
      </c>
      <c r="O103" s="21">
        <v>0</v>
      </c>
      <c r="P103" s="23">
        <v>0</v>
      </c>
      <c r="Q103" s="23">
        <v>0</v>
      </c>
      <c r="R103" s="23">
        <v>0</v>
      </c>
      <c r="S103" s="21">
        <v>0</v>
      </c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10</v>
      </c>
      <c r="E104" s="7">
        <v>8</v>
      </c>
      <c r="F104" s="9">
        <v>2</v>
      </c>
      <c r="G104" s="7">
        <v>0</v>
      </c>
      <c r="H104" s="11">
        <v>3</v>
      </c>
      <c r="I104" s="11">
        <v>2</v>
      </c>
      <c r="J104" s="11">
        <v>0</v>
      </c>
      <c r="K104" s="11">
        <v>3</v>
      </c>
      <c r="L104" s="11">
        <v>2</v>
      </c>
      <c r="M104" s="9">
        <v>0</v>
      </c>
      <c r="N104" s="96">
        <v>0</v>
      </c>
      <c r="O104" s="21">
        <v>0</v>
      </c>
      <c r="P104" s="23">
        <v>10</v>
      </c>
      <c r="Q104" s="23">
        <v>0</v>
      </c>
      <c r="R104" s="23">
        <v>0</v>
      </c>
      <c r="S104" s="21">
        <v>0</v>
      </c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>
        <v>0</v>
      </c>
      <c r="F105" s="9">
        <v>0</v>
      </c>
      <c r="G105" s="28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20">
        <v>0</v>
      </c>
      <c r="N105" s="101">
        <v>0</v>
      </c>
      <c r="O105" s="29">
        <v>0</v>
      </c>
      <c r="P105" s="23">
        <v>0</v>
      </c>
      <c r="Q105" s="23">
        <v>0</v>
      </c>
      <c r="R105" s="23">
        <v>0</v>
      </c>
      <c r="S105" s="21">
        <v>0</v>
      </c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>
        <v>0</v>
      </c>
      <c r="F106" s="9">
        <v>0</v>
      </c>
      <c r="G106" s="1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15">
        <v>0</v>
      </c>
      <c r="N106" s="97">
        <v>0</v>
      </c>
      <c r="O106" s="13">
        <v>0</v>
      </c>
      <c r="P106" s="23">
        <v>0</v>
      </c>
      <c r="Q106" s="23">
        <v>0</v>
      </c>
      <c r="R106" s="25">
        <v>0</v>
      </c>
      <c r="S106" s="21">
        <v>0</v>
      </c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1131</v>
      </c>
      <c r="E107" s="140">
        <f t="shared" si="11"/>
        <v>448</v>
      </c>
      <c r="F107" s="158">
        <f t="shared" si="11"/>
        <v>683</v>
      </c>
      <c r="G107" s="43">
        <f t="shared" si="11"/>
        <v>43</v>
      </c>
      <c r="H107" s="44">
        <f t="shared" si="11"/>
        <v>38</v>
      </c>
      <c r="I107" s="44">
        <f t="shared" si="11"/>
        <v>23</v>
      </c>
      <c r="J107" s="44">
        <f t="shared" si="11"/>
        <v>86</v>
      </c>
      <c r="K107" s="44">
        <f t="shared" si="11"/>
        <v>240</v>
      </c>
      <c r="L107" s="44">
        <f t="shared" si="11"/>
        <v>216</v>
      </c>
      <c r="M107" s="330">
        <f t="shared" si="11"/>
        <v>407</v>
      </c>
      <c r="N107" s="331">
        <f t="shared" si="11"/>
        <v>78</v>
      </c>
      <c r="O107" s="332">
        <f t="shared" si="11"/>
        <v>11</v>
      </c>
      <c r="P107" s="44">
        <f t="shared" si="11"/>
        <v>1131</v>
      </c>
      <c r="Q107" s="158">
        <f t="shared" si="11"/>
        <v>3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727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731" t="s">
        <v>2</v>
      </c>
      <c r="F122" s="337" t="s">
        <v>3</v>
      </c>
      <c r="G122" s="40" t="s">
        <v>2</v>
      </c>
      <c r="H122" s="726" t="s">
        <v>3</v>
      </c>
      <c r="I122" s="724" t="s">
        <v>2</v>
      </c>
      <c r="J122" s="726" t="s">
        <v>3</v>
      </c>
      <c r="K122" s="724" t="s">
        <v>2</v>
      </c>
      <c r="L122" s="730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724" t="s">
        <v>2</v>
      </c>
      <c r="H153" s="726" t="s">
        <v>3</v>
      </c>
      <c r="I153" s="725" t="s">
        <v>2</v>
      </c>
      <c r="J153" s="725" t="s">
        <v>3</v>
      </c>
      <c r="K153" s="724" t="s">
        <v>2</v>
      </c>
      <c r="L153" s="726" t="s">
        <v>3</v>
      </c>
      <c r="M153" s="724" t="s">
        <v>2</v>
      </c>
      <c r="N153" s="726" t="s">
        <v>3</v>
      </c>
      <c r="O153" s="724" t="s">
        <v>2</v>
      </c>
      <c r="P153" s="726" t="s">
        <v>3</v>
      </c>
      <c r="Q153" s="724" t="s">
        <v>2</v>
      </c>
      <c r="R153" s="726" t="s">
        <v>3</v>
      </c>
      <c r="S153" s="724" t="s">
        <v>2</v>
      </c>
      <c r="T153" s="726" t="s">
        <v>3</v>
      </c>
      <c r="U153" s="724" t="s">
        <v>2</v>
      </c>
      <c r="V153" s="726" t="s">
        <v>3</v>
      </c>
      <c r="W153" s="724" t="s">
        <v>2</v>
      </c>
      <c r="X153" s="726" t="s">
        <v>3</v>
      </c>
      <c r="Y153" s="724" t="s">
        <v>2</v>
      </c>
      <c r="Z153" s="730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735" t="s">
        <v>1</v>
      </c>
      <c r="E161" s="177" t="s">
        <v>2</v>
      </c>
      <c r="F161" s="733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73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729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57</v>
      </c>
      <c r="E169" s="435">
        <f t="shared" ref="E169:F182" si="22">SUM(G169+I169+K169+M169+O169+Q169+S169+U169)</f>
        <v>27</v>
      </c>
      <c r="F169" s="436">
        <f t="shared" si="22"/>
        <v>30</v>
      </c>
      <c r="G169" s="148">
        <v>1</v>
      </c>
      <c r="H169" s="149">
        <v>0</v>
      </c>
      <c r="I169" s="150">
        <v>6</v>
      </c>
      <c r="J169" s="149">
        <v>0</v>
      </c>
      <c r="K169" s="150">
        <v>3</v>
      </c>
      <c r="L169" s="149">
        <v>0</v>
      </c>
      <c r="M169" s="150">
        <v>0</v>
      </c>
      <c r="N169" s="149">
        <v>0</v>
      </c>
      <c r="O169" s="150">
        <v>2</v>
      </c>
      <c r="P169" s="149">
        <v>2</v>
      </c>
      <c r="Q169" s="150">
        <v>3</v>
      </c>
      <c r="R169" s="149">
        <v>3</v>
      </c>
      <c r="S169" s="150">
        <v>7</v>
      </c>
      <c r="T169" s="149">
        <v>21</v>
      </c>
      <c r="U169" s="150">
        <v>5</v>
      </c>
      <c r="V169" s="437">
        <v>4</v>
      </c>
      <c r="W169" s="438">
        <v>0</v>
      </c>
      <c r="X169" s="439">
        <v>0</v>
      </c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388</v>
      </c>
      <c r="E170" s="441">
        <f t="shared" si="22"/>
        <v>174</v>
      </c>
      <c r="F170" s="442">
        <f t="shared" si="22"/>
        <v>214</v>
      </c>
      <c r="G170" s="443">
        <v>1</v>
      </c>
      <c r="H170" s="444">
        <v>0</v>
      </c>
      <c r="I170" s="445">
        <v>3</v>
      </c>
      <c r="J170" s="444">
        <v>1</v>
      </c>
      <c r="K170" s="445">
        <v>4</v>
      </c>
      <c r="L170" s="444">
        <v>1</v>
      </c>
      <c r="M170" s="445">
        <v>10</v>
      </c>
      <c r="N170" s="444">
        <v>3</v>
      </c>
      <c r="O170" s="445">
        <v>20</v>
      </c>
      <c r="P170" s="444">
        <v>13</v>
      </c>
      <c r="Q170" s="445">
        <v>32</v>
      </c>
      <c r="R170" s="444">
        <v>21</v>
      </c>
      <c r="S170" s="445">
        <v>50</v>
      </c>
      <c r="T170" s="444">
        <v>83</v>
      </c>
      <c r="U170" s="445">
        <v>54</v>
      </c>
      <c r="V170" s="446">
        <v>92</v>
      </c>
      <c r="W170" s="447">
        <v>59</v>
      </c>
      <c r="X170" s="448">
        <v>92</v>
      </c>
      <c r="Y170" s="448">
        <v>53</v>
      </c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0</v>
      </c>
      <c r="E171" s="449">
        <f t="shared" si="22"/>
        <v>0</v>
      </c>
      <c r="F171" s="450">
        <f t="shared" si="22"/>
        <v>0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/>
      <c r="U171" s="453"/>
      <c r="V171" s="454"/>
      <c r="W171" s="455"/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1</v>
      </c>
      <c r="E172" s="135">
        <f t="shared" si="22"/>
        <v>0</v>
      </c>
      <c r="F172" s="458">
        <f t="shared" si="22"/>
        <v>1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/>
      <c r="T172" s="152"/>
      <c r="U172" s="153"/>
      <c r="V172" s="459">
        <v>1</v>
      </c>
      <c r="W172" s="460">
        <v>0</v>
      </c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0</v>
      </c>
      <c r="E173" s="135">
        <f t="shared" si="22"/>
        <v>0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/>
      <c r="U173" s="153"/>
      <c r="V173" s="459"/>
      <c r="W173" s="460"/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51</v>
      </c>
      <c r="E175" s="133">
        <f t="shared" si="22"/>
        <v>20</v>
      </c>
      <c r="F175" s="465">
        <f t="shared" si="22"/>
        <v>31</v>
      </c>
      <c r="G175" s="148"/>
      <c r="H175" s="149"/>
      <c r="I175" s="150"/>
      <c r="J175" s="149"/>
      <c r="K175" s="150"/>
      <c r="L175" s="149"/>
      <c r="M175" s="150">
        <v>2</v>
      </c>
      <c r="N175" s="149"/>
      <c r="O175" s="150">
        <v>3</v>
      </c>
      <c r="P175" s="149">
        <v>5</v>
      </c>
      <c r="Q175" s="150">
        <v>5</v>
      </c>
      <c r="R175" s="149">
        <v>4</v>
      </c>
      <c r="S175" s="150">
        <v>7</v>
      </c>
      <c r="T175" s="149">
        <v>20</v>
      </c>
      <c r="U175" s="150">
        <v>3</v>
      </c>
      <c r="V175" s="437">
        <v>2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98</v>
      </c>
      <c r="E176" s="135">
        <f t="shared" si="22"/>
        <v>44</v>
      </c>
      <c r="F176" s="458">
        <f t="shared" si="22"/>
        <v>54</v>
      </c>
      <c r="G176" s="151">
        <v>7</v>
      </c>
      <c r="H176" s="152">
        <v>2</v>
      </c>
      <c r="I176" s="153">
        <v>2</v>
      </c>
      <c r="J176" s="152">
        <v>2</v>
      </c>
      <c r="K176" s="153"/>
      <c r="L176" s="152">
        <v>3</v>
      </c>
      <c r="M176" s="153">
        <v>2</v>
      </c>
      <c r="N176" s="152">
        <v>1</v>
      </c>
      <c r="O176" s="153">
        <v>5</v>
      </c>
      <c r="P176" s="152">
        <v>8</v>
      </c>
      <c r="Q176" s="153">
        <v>12</v>
      </c>
      <c r="R176" s="152">
        <v>8</v>
      </c>
      <c r="S176" s="153">
        <v>15</v>
      </c>
      <c r="T176" s="152">
        <v>28</v>
      </c>
      <c r="U176" s="153">
        <v>1</v>
      </c>
      <c r="V176" s="459">
        <v>2</v>
      </c>
      <c r="W176" s="460">
        <v>0</v>
      </c>
      <c r="X176" s="461">
        <v>1</v>
      </c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50</v>
      </c>
      <c r="E177" s="135">
        <f t="shared" si="22"/>
        <v>19</v>
      </c>
      <c r="F177" s="458">
        <f t="shared" si="22"/>
        <v>31</v>
      </c>
      <c r="G177" s="151"/>
      <c r="H177" s="152"/>
      <c r="I177" s="153"/>
      <c r="J177" s="152"/>
      <c r="K177" s="153"/>
      <c r="L177" s="152"/>
      <c r="M177" s="153">
        <v>2</v>
      </c>
      <c r="N177" s="152"/>
      <c r="O177" s="153">
        <v>3</v>
      </c>
      <c r="P177" s="152">
        <v>5</v>
      </c>
      <c r="Q177" s="153">
        <v>5</v>
      </c>
      <c r="R177" s="152">
        <v>4</v>
      </c>
      <c r="S177" s="153">
        <v>7</v>
      </c>
      <c r="T177" s="152">
        <v>20</v>
      </c>
      <c r="U177" s="153">
        <v>2</v>
      </c>
      <c r="V177" s="459">
        <v>2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25</v>
      </c>
      <c r="E178" s="128">
        <f t="shared" si="22"/>
        <v>12</v>
      </c>
      <c r="F178" s="463">
        <f t="shared" si="22"/>
        <v>13</v>
      </c>
      <c r="G178" s="443">
        <v>3</v>
      </c>
      <c r="H178" s="444">
        <v>1</v>
      </c>
      <c r="I178" s="445">
        <v>1</v>
      </c>
      <c r="J178" s="444">
        <v>1</v>
      </c>
      <c r="K178" s="445"/>
      <c r="L178" s="444">
        <v>1</v>
      </c>
      <c r="M178" s="445">
        <v>1</v>
      </c>
      <c r="N178" s="444"/>
      <c r="O178" s="445">
        <v>2</v>
      </c>
      <c r="P178" s="444">
        <v>2</v>
      </c>
      <c r="Q178" s="445">
        <v>3</v>
      </c>
      <c r="R178" s="444">
        <v>3</v>
      </c>
      <c r="S178" s="445">
        <v>2</v>
      </c>
      <c r="T178" s="444">
        <v>5</v>
      </c>
      <c r="U178" s="445"/>
      <c r="V178" s="446"/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43</v>
      </c>
      <c r="E179" s="133">
        <f t="shared" si="22"/>
        <v>15</v>
      </c>
      <c r="F179" s="465">
        <f t="shared" si="22"/>
        <v>28</v>
      </c>
      <c r="G179" s="148"/>
      <c r="H179" s="149"/>
      <c r="I179" s="150"/>
      <c r="J179" s="149"/>
      <c r="K179" s="150"/>
      <c r="L179" s="149"/>
      <c r="M179" s="150">
        <v>2</v>
      </c>
      <c r="N179" s="149">
        <v>2</v>
      </c>
      <c r="O179" s="150">
        <v>3</v>
      </c>
      <c r="P179" s="149">
        <v>3</v>
      </c>
      <c r="Q179" s="150">
        <v>3</v>
      </c>
      <c r="R179" s="149">
        <v>1</v>
      </c>
      <c r="S179" s="150">
        <v>4</v>
      </c>
      <c r="T179" s="149">
        <v>22</v>
      </c>
      <c r="U179" s="150">
        <v>3</v>
      </c>
      <c r="V179" s="437"/>
      <c r="W179" s="438">
        <v>4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64</v>
      </c>
      <c r="E180" s="135">
        <f t="shared" si="22"/>
        <v>18</v>
      </c>
      <c r="F180" s="458">
        <f t="shared" si="22"/>
        <v>46</v>
      </c>
      <c r="G180" s="151"/>
      <c r="H180" s="152"/>
      <c r="I180" s="153"/>
      <c r="J180" s="152"/>
      <c r="K180" s="153"/>
      <c r="L180" s="152"/>
      <c r="M180" s="153">
        <v>4</v>
      </c>
      <c r="N180" s="152"/>
      <c r="O180" s="153">
        <v>3</v>
      </c>
      <c r="P180" s="152">
        <v>7</v>
      </c>
      <c r="Q180" s="153">
        <v>2</v>
      </c>
      <c r="R180" s="152">
        <v>6</v>
      </c>
      <c r="S180" s="153">
        <v>7</v>
      </c>
      <c r="T180" s="152">
        <v>31</v>
      </c>
      <c r="U180" s="153">
        <v>2</v>
      </c>
      <c r="V180" s="459">
        <v>2</v>
      </c>
      <c r="W180" s="460">
        <v>2</v>
      </c>
      <c r="X180" s="461"/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37</v>
      </c>
      <c r="E181" s="135">
        <f t="shared" si="22"/>
        <v>13</v>
      </c>
      <c r="F181" s="458">
        <f t="shared" si="22"/>
        <v>24</v>
      </c>
      <c r="G181" s="151"/>
      <c r="H181" s="152"/>
      <c r="I181" s="153"/>
      <c r="J181" s="152"/>
      <c r="K181" s="153"/>
      <c r="L181" s="152"/>
      <c r="M181" s="153">
        <v>2</v>
      </c>
      <c r="N181" s="152">
        <v>1</v>
      </c>
      <c r="O181" s="153">
        <v>2</v>
      </c>
      <c r="P181" s="152">
        <v>4</v>
      </c>
      <c r="Q181" s="153">
        <v>3</v>
      </c>
      <c r="R181" s="152"/>
      <c r="S181" s="153">
        <v>4</v>
      </c>
      <c r="T181" s="152">
        <v>19</v>
      </c>
      <c r="U181" s="153">
        <v>2</v>
      </c>
      <c r="V181" s="459"/>
      <c r="W181" s="460">
        <v>4</v>
      </c>
      <c r="X181" s="461"/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25</v>
      </c>
      <c r="E182" s="128">
        <f t="shared" si="22"/>
        <v>10</v>
      </c>
      <c r="F182" s="463">
        <f t="shared" si="22"/>
        <v>15</v>
      </c>
      <c r="G182" s="443"/>
      <c r="H182" s="444"/>
      <c r="I182" s="445"/>
      <c r="J182" s="444"/>
      <c r="K182" s="445"/>
      <c r="L182" s="444"/>
      <c r="M182" s="445">
        <v>1</v>
      </c>
      <c r="N182" s="444"/>
      <c r="O182" s="445">
        <v>2</v>
      </c>
      <c r="P182" s="444">
        <v>2</v>
      </c>
      <c r="Q182" s="445">
        <v>1</v>
      </c>
      <c r="R182" s="444">
        <v>1</v>
      </c>
      <c r="S182" s="445">
        <v>4</v>
      </c>
      <c r="T182" s="444">
        <v>12</v>
      </c>
      <c r="U182" s="445">
        <v>2</v>
      </c>
      <c r="V182" s="446"/>
      <c r="W182" s="447">
        <v>0</v>
      </c>
      <c r="X182" s="448"/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7</v>
      </c>
      <c r="E183" s="133">
        <f>SUM(G183+I183+K183+M183+O183+Q183+U183)</f>
        <v>5</v>
      </c>
      <c r="F183" s="465">
        <f>SUM(H183+J183+L183+N183+P183+R183+V183)</f>
        <v>2</v>
      </c>
      <c r="G183" s="148">
        <v>1</v>
      </c>
      <c r="H183" s="149"/>
      <c r="I183" s="150">
        <v>2</v>
      </c>
      <c r="J183" s="149">
        <v>1</v>
      </c>
      <c r="K183" s="150">
        <v>1</v>
      </c>
      <c r="L183" s="149"/>
      <c r="M183" s="150"/>
      <c r="N183" s="149"/>
      <c r="O183" s="150"/>
      <c r="P183" s="149"/>
      <c r="Q183" s="150">
        <v>1</v>
      </c>
      <c r="R183" s="149">
        <v>1</v>
      </c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77</v>
      </c>
      <c r="E184" s="135">
        <f>SUM(G184+I184+K184+M184+O184+Q184+U184)</f>
        <v>43</v>
      </c>
      <c r="F184" s="458">
        <f>SUM(H184+J184+L184+N184+P184+R184+V184)</f>
        <v>34</v>
      </c>
      <c r="G184" s="151">
        <v>17</v>
      </c>
      <c r="H184" s="152">
        <v>10</v>
      </c>
      <c r="I184" s="153">
        <v>5</v>
      </c>
      <c r="J184" s="152">
        <v>7</v>
      </c>
      <c r="K184" s="153">
        <v>5</v>
      </c>
      <c r="L184" s="152">
        <v>6</v>
      </c>
      <c r="M184" s="153">
        <v>1</v>
      </c>
      <c r="N184" s="152">
        <v>2</v>
      </c>
      <c r="O184" s="153">
        <v>14</v>
      </c>
      <c r="P184" s="152">
        <v>7</v>
      </c>
      <c r="Q184" s="153">
        <v>1</v>
      </c>
      <c r="R184" s="152">
        <v>2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11</v>
      </c>
      <c r="E185" s="135">
        <f t="shared" ref="E185:F200" si="23">SUM(G185+I185+K185+M185+O185+Q185+S185+U185)</f>
        <v>8</v>
      </c>
      <c r="F185" s="458">
        <f t="shared" si="23"/>
        <v>3</v>
      </c>
      <c r="G185" s="151">
        <v>1</v>
      </c>
      <c r="H185" s="152"/>
      <c r="I185" s="153">
        <v>3</v>
      </c>
      <c r="J185" s="152">
        <v>1</v>
      </c>
      <c r="K185" s="153">
        <v>2</v>
      </c>
      <c r="L185" s="152"/>
      <c r="M185" s="153"/>
      <c r="N185" s="152"/>
      <c r="O185" s="153">
        <v>1</v>
      </c>
      <c r="P185" s="152">
        <v>1</v>
      </c>
      <c r="Q185" s="153">
        <v>1</v>
      </c>
      <c r="R185" s="152">
        <v>1</v>
      </c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10</v>
      </c>
      <c r="E186" s="128">
        <f t="shared" si="23"/>
        <v>5</v>
      </c>
      <c r="F186" s="463">
        <f t="shared" si="23"/>
        <v>5</v>
      </c>
      <c r="G186" s="443">
        <v>2</v>
      </c>
      <c r="H186" s="444">
        <v>3</v>
      </c>
      <c r="I186" s="445">
        <v>1</v>
      </c>
      <c r="J186" s="444">
        <v>1</v>
      </c>
      <c r="K186" s="445">
        <v>1</v>
      </c>
      <c r="L186" s="444">
        <v>1</v>
      </c>
      <c r="M186" s="445"/>
      <c r="N186" s="444"/>
      <c r="O186" s="445">
        <v>1</v>
      </c>
      <c r="P186" s="444"/>
      <c r="Q186" s="445"/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17</v>
      </c>
      <c r="E187" s="449">
        <f t="shared" si="23"/>
        <v>6</v>
      </c>
      <c r="F187" s="450">
        <f t="shared" si="23"/>
        <v>11</v>
      </c>
      <c r="G187" s="451"/>
      <c r="H187" s="452"/>
      <c r="I187" s="453"/>
      <c r="J187" s="452"/>
      <c r="K187" s="453"/>
      <c r="L187" s="452"/>
      <c r="M187" s="453"/>
      <c r="N187" s="452"/>
      <c r="O187" s="453">
        <v>1</v>
      </c>
      <c r="P187" s="452"/>
      <c r="Q187" s="453">
        <v>1</v>
      </c>
      <c r="R187" s="452"/>
      <c r="S187" s="453">
        <v>4</v>
      </c>
      <c r="T187" s="452">
        <v>7</v>
      </c>
      <c r="U187" s="453"/>
      <c r="V187" s="454">
        <v>4</v>
      </c>
      <c r="W187" s="455">
        <v>0</v>
      </c>
      <c r="X187" s="456"/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76</v>
      </c>
      <c r="E188" s="135">
        <f t="shared" si="23"/>
        <v>21</v>
      </c>
      <c r="F188" s="458">
        <f t="shared" si="23"/>
        <v>55</v>
      </c>
      <c r="G188" s="151"/>
      <c r="H188" s="152"/>
      <c r="I188" s="153"/>
      <c r="J188" s="152"/>
      <c r="K188" s="153"/>
      <c r="L188" s="152"/>
      <c r="M188" s="153"/>
      <c r="N188" s="152"/>
      <c r="O188" s="153"/>
      <c r="P188" s="152"/>
      <c r="Q188" s="153"/>
      <c r="R188" s="152">
        <v>1</v>
      </c>
      <c r="S188" s="153">
        <v>15</v>
      </c>
      <c r="T188" s="152">
        <v>53</v>
      </c>
      <c r="U188" s="153">
        <v>6</v>
      </c>
      <c r="V188" s="459">
        <v>1</v>
      </c>
      <c r="W188" s="460">
        <v>0</v>
      </c>
      <c r="X188" s="461">
        <v>1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13</v>
      </c>
      <c r="E189" s="135">
        <f t="shared" si="23"/>
        <v>5</v>
      </c>
      <c r="F189" s="458">
        <f t="shared" si="23"/>
        <v>8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/>
      <c r="Q189" s="153">
        <v>1</v>
      </c>
      <c r="R189" s="152"/>
      <c r="S189" s="153">
        <v>3</v>
      </c>
      <c r="T189" s="152">
        <v>5</v>
      </c>
      <c r="U189" s="153">
        <v>1</v>
      </c>
      <c r="V189" s="459">
        <v>3</v>
      </c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12</v>
      </c>
      <c r="E190" s="136">
        <f t="shared" si="23"/>
        <v>5</v>
      </c>
      <c r="F190" s="486">
        <f t="shared" si="23"/>
        <v>7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>
        <v>1</v>
      </c>
      <c r="R190" s="488"/>
      <c r="S190" s="489">
        <v>2</v>
      </c>
      <c r="T190" s="488">
        <v>4</v>
      </c>
      <c r="U190" s="489">
        <v>2</v>
      </c>
      <c r="V190" s="490">
        <v>3</v>
      </c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8</v>
      </c>
      <c r="E191" s="133">
        <f t="shared" si="23"/>
        <v>5</v>
      </c>
      <c r="F191" s="465">
        <f t="shared" si="23"/>
        <v>3</v>
      </c>
      <c r="G191" s="148"/>
      <c r="H191" s="149"/>
      <c r="I191" s="150"/>
      <c r="J191" s="149"/>
      <c r="K191" s="150"/>
      <c r="L191" s="149"/>
      <c r="M191" s="150">
        <v>2</v>
      </c>
      <c r="N191" s="149"/>
      <c r="O191" s="150">
        <v>2</v>
      </c>
      <c r="P191" s="149">
        <v>2</v>
      </c>
      <c r="Q191" s="150">
        <v>1</v>
      </c>
      <c r="R191" s="149">
        <v>1</v>
      </c>
      <c r="S191" s="150"/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211</v>
      </c>
      <c r="E192" s="135">
        <f t="shared" si="23"/>
        <v>95</v>
      </c>
      <c r="F192" s="458">
        <f t="shared" si="23"/>
        <v>116</v>
      </c>
      <c r="G192" s="151"/>
      <c r="H192" s="152"/>
      <c r="I192" s="153">
        <v>2</v>
      </c>
      <c r="J192" s="152"/>
      <c r="K192" s="153"/>
      <c r="L192" s="152"/>
      <c r="M192" s="153">
        <v>12</v>
      </c>
      <c r="N192" s="152">
        <v>18</v>
      </c>
      <c r="O192" s="153">
        <v>39</v>
      </c>
      <c r="P192" s="152">
        <v>37</v>
      </c>
      <c r="Q192" s="153">
        <v>39</v>
      </c>
      <c r="R192" s="152">
        <v>59</v>
      </c>
      <c r="S192" s="153">
        <v>3</v>
      </c>
      <c r="T192" s="152">
        <v>2</v>
      </c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6</v>
      </c>
      <c r="E193" s="135">
        <f t="shared" si="23"/>
        <v>4</v>
      </c>
      <c r="F193" s="458">
        <f t="shared" si="23"/>
        <v>2</v>
      </c>
      <c r="G193" s="151"/>
      <c r="H193" s="152"/>
      <c r="I193" s="153"/>
      <c r="J193" s="152"/>
      <c r="K193" s="153"/>
      <c r="L193" s="152"/>
      <c r="M193" s="153">
        <v>2</v>
      </c>
      <c r="N193" s="152"/>
      <c r="O193" s="153">
        <v>2</v>
      </c>
      <c r="P193" s="152">
        <v>2</v>
      </c>
      <c r="Q193" s="153"/>
      <c r="R193" s="152"/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4</v>
      </c>
      <c r="E194" s="128">
        <f t="shared" si="23"/>
        <v>1</v>
      </c>
      <c r="F194" s="463">
        <f t="shared" si="23"/>
        <v>3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/>
      <c r="R194" s="444">
        <v>3</v>
      </c>
      <c r="S194" s="445">
        <v>1</v>
      </c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17</v>
      </c>
      <c r="E195" s="449">
        <f t="shared" si="23"/>
        <v>4</v>
      </c>
      <c r="F195" s="450">
        <f t="shared" si="23"/>
        <v>13</v>
      </c>
      <c r="G195" s="451"/>
      <c r="H195" s="452"/>
      <c r="I195" s="453"/>
      <c r="J195" s="452"/>
      <c r="K195" s="453"/>
      <c r="L195" s="452"/>
      <c r="M195" s="453"/>
      <c r="N195" s="452"/>
      <c r="O195" s="453">
        <v>1</v>
      </c>
      <c r="P195" s="452"/>
      <c r="Q195" s="453">
        <v>1</v>
      </c>
      <c r="R195" s="452">
        <v>1</v>
      </c>
      <c r="S195" s="453">
        <v>2</v>
      </c>
      <c r="T195" s="452">
        <v>10</v>
      </c>
      <c r="U195" s="453"/>
      <c r="V195" s="454">
        <v>2</v>
      </c>
      <c r="W195" s="455">
        <v>2</v>
      </c>
      <c r="X195" s="456"/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85</v>
      </c>
      <c r="E196" s="135">
        <f t="shared" si="23"/>
        <v>24</v>
      </c>
      <c r="F196" s="458">
        <f t="shared" si="23"/>
        <v>61</v>
      </c>
      <c r="G196" s="151"/>
      <c r="H196" s="152"/>
      <c r="I196" s="153"/>
      <c r="J196" s="152"/>
      <c r="K196" s="153"/>
      <c r="L196" s="152"/>
      <c r="M196" s="153"/>
      <c r="N196" s="152">
        <v>2</v>
      </c>
      <c r="O196" s="153">
        <v>1</v>
      </c>
      <c r="P196" s="152">
        <v>2</v>
      </c>
      <c r="Q196" s="153"/>
      <c r="R196" s="152">
        <v>2</v>
      </c>
      <c r="S196" s="153">
        <v>19</v>
      </c>
      <c r="T196" s="152">
        <v>46</v>
      </c>
      <c r="U196" s="153">
        <v>4</v>
      </c>
      <c r="V196" s="459">
        <v>9</v>
      </c>
      <c r="W196" s="460">
        <v>2</v>
      </c>
      <c r="X196" s="461">
        <v>1</v>
      </c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16</v>
      </c>
      <c r="E197" s="135">
        <f t="shared" si="23"/>
        <v>5</v>
      </c>
      <c r="F197" s="458">
        <f t="shared" si="23"/>
        <v>11</v>
      </c>
      <c r="G197" s="151"/>
      <c r="H197" s="152"/>
      <c r="I197" s="153"/>
      <c r="J197" s="152"/>
      <c r="K197" s="153"/>
      <c r="L197" s="152"/>
      <c r="M197" s="153"/>
      <c r="N197" s="152"/>
      <c r="O197" s="153">
        <v>1</v>
      </c>
      <c r="P197" s="152"/>
      <c r="Q197" s="153">
        <v>1</v>
      </c>
      <c r="R197" s="152">
        <v>1</v>
      </c>
      <c r="S197" s="153">
        <v>3</v>
      </c>
      <c r="T197" s="152">
        <v>8</v>
      </c>
      <c r="U197" s="153"/>
      <c r="V197" s="459">
        <v>2</v>
      </c>
      <c r="W197" s="460">
        <v>2</v>
      </c>
      <c r="X197" s="461"/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6</v>
      </c>
      <c r="E198" s="136">
        <f t="shared" si="23"/>
        <v>1</v>
      </c>
      <c r="F198" s="486">
        <f t="shared" si="23"/>
        <v>5</v>
      </c>
      <c r="G198" s="487"/>
      <c r="H198" s="488"/>
      <c r="I198" s="489"/>
      <c r="J198" s="488"/>
      <c r="K198" s="489"/>
      <c r="L198" s="488"/>
      <c r="M198" s="489"/>
      <c r="N198" s="488">
        <v>1</v>
      </c>
      <c r="O198" s="489"/>
      <c r="P198" s="488">
        <v>1</v>
      </c>
      <c r="Q198" s="489"/>
      <c r="R198" s="488"/>
      <c r="S198" s="489"/>
      <c r="T198" s="488">
        <v>3</v>
      </c>
      <c r="U198" s="489">
        <v>1</v>
      </c>
      <c r="V198" s="490"/>
      <c r="W198" s="491">
        <v>0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7</v>
      </c>
      <c r="E203" s="501">
        <f t="shared" si="25"/>
        <v>2</v>
      </c>
      <c r="F203" s="502">
        <f t="shared" si="25"/>
        <v>5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2</v>
      </c>
      <c r="T203" s="452">
        <v>3</v>
      </c>
      <c r="U203" s="453"/>
      <c r="V203" s="454">
        <v>2</v>
      </c>
      <c r="W203" s="455">
        <v>0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44</v>
      </c>
      <c r="E204" s="495">
        <f t="shared" si="25"/>
        <v>16</v>
      </c>
      <c r="F204" s="496">
        <f t="shared" si="25"/>
        <v>28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6</v>
      </c>
      <c r="T204" s="152">
        <v>17</v>
      </c>
      <c r="U204" s="153">
        <v>10</v>
      </c>
      <c r="V204" s="459">
        <v>11</v>
      </c>
      <c r="W204" s="460">
        <v>3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7</v>
      </c>
      <c r="E205" s="495">
        <f t="shared" si="25"/>
        <v>2</v>
      </c>
      <c r="F205" s="496">
        <f t="shared" si="25"/>
        <v>5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2</v>
      </c>
      <c r="T205" s="152">
        <v>3</v>
      </c>
      <c r="U205" s="153"/>
      <c r="V205" s="459">
        <v>2</v>
      </c>
      <c r="W205" s="460">
        <v>0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14</v>
      </c>
      <c r="E206" s="498">
        <f t="shared" si="25"/>
        <v>5</v>
      </c>
      <c r="F206" s="499">
        <f t="shared" si="25"/>
        <v>9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1</v>
      </c>
      <c r="T206" s="444">
        <v>5</v>
      </c>
      <c r="U206" s="445">
        <v>4</v>
      </c>
      <c r="V206" s="446">
        <v>4</v>
      </c>
      <c r="W206" s="447">
        <v>3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>
        <v>0</v>
      </c>
      <c r="X218" s="529"/>
      <c r="Y218" s="529"/>
      <c r="Z218" s="634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150</v>
      </c>
      <c r="E219" s="532">
        <f t="shared" si="25"/>
        <v>57</v>
      </c>
      <c r="F219" s="534">
        <f t="shared" si="25"/>
        <v>93</v>
      </c>
      <c r="G219" s="635">
        <f t="shared" ref="G219:L222" si="26">SUM(G171+G175+G179+G183+G187+G191+G195+G207+G211+G215)</f>
        <v>1</v>
      </c>
      <c r="H219" s="534">
        <f t="shared" si="26"/>
        <v>0</v>
      </c>
      <c r="I219" s="635">
        <f t="shared" si="26"/>
        <v>2</v>
      </c>
      <c r="J219" s="534">
        <f t="shared" si="26"/>
        <v>1</v>
      </c>
      <c r="K219" s="635">
        <f t="shared" si="26"/>
        <v>1</v>
      </c>
      <c r="L219" s="534">
        <f t="shared" si="26"/>
        <v>0</v>
      </c>
      <c r="M219" s="635">
        <f>SUM(M171+M175+M179+M183+M187+M191+M195+M199+M203+M207+M211+M215)</f>
        <v>6</v>
      </c>
      <c r="N219" s="534">
        <f t="shared" ref="N219:R219" si="27">SUM(N171+N175+N179+N183+N187+N191+N195+N199+N203+N207+N211+N215)</f>
        <v>2</v>
      </c>
      <c r="O219" s="635">
        <f t="shared" si="27"/>
        <v>10</v>
      </c>
      <c r="P219" s="534">
        <f t="shared" si="27"/>
        <v>10</v>
      </c>
      <c r="Q219" s="635">
        <f t="shared" si="27"/>
        <v>12</v>
      </c>
      <c r="R219" s="534">
        <f t="shared" si="27"/>
        <v>8</v>
      </c>
      <c r="S219" s="635">
        <f t="shared" ref="S219:V222" si="28">SUM(S171+S175+S179+S187+S191+S195+S199+S203+S207+S211+S215)</f>
        <v>19</v>
      </c>
      <c r="T219" s="534">
        <f t="shared" si="28"/>
        <v>62</v>
      </c>
      <c r="U219" s="635">
        <f t="shared" si="28"/>
        <v>6</v>
      </c>
      <c r="V219" s="636">
        <f t="shared" si="28"/>
        <v>10</v>
      </c>
      <c r="W219" s="635">
        <f t="shared" ref="W219:Y222" si="29">SUM(W171+W175+W179+W187+W195+W199+W203+W207+W211+W215)</f>
        <v>6</v>
      </c>
      <c r="X219" s="538">
        <f t="shared" si="29"/>
        <v>0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656</v>
      </c>
      <c r="E220" s="540">
        <f t="shared" ref="E220:F222" si="30">SUM(G220+I220+K220+M220+O220+Q220+S220+U220)</f>
        <v>261</v>
      </c>
      <c r="F220" s="541">
        <f>SUM(H220+J220+L220+N220+P220+R220+T220+V220)</f>
        <v>395</v>
      </c>
      <c r="G220" s="542">
        <f t="shared" si="26"/>
        <v>24</v>
      </c>
      <c r="H220" s="541">
        <f>SUM(H172+H176+H180+H184+H188+H192+H196+H208+H212+H216)</f>
        <v>12</v>
      </c>
      <c r="I220" s="542">
        <f t="shared" si="26"/>
        <v>9</v>
      </c>
      <c r="J220" s="541">
        <f>SUM(J172+J176+J180+J184+J188+J192+J196+J208+J212+J216)</f>
        <v>9</v>
      </c>
      <c r="K220" s="542">
        <f t="shared" si="26"/>
        <v>5</v>
      </c>
      <c r="L220" s="541">
        <f>SUM(L172+L176+L180+L184+L188+L192+L196+L208+L212+L216)</f>
        <v>9</v>
      </c>
      <c r="M220" s="542">
        <f t="shared" ref="M220:R222" si="31">SUM(M172+M176+M180+M184+M188+M192+M196+M200+M204+M208+M212+M216)</f>
        <v>19</v>
      </c>
      <c r="N220" s="541">
        <f t="shared" si="31"/>
        <v>23</v>
      </c>
      <c r="O220" s="542">
        <f t="shared" si="31"/>
        <v>62</v>
      </c>
      <c r="P220" s="541">
        <f t="shared" si="31"/>
        <v>61</v>
      </c>
      <c r="Q220" s="542">
        <f t="shared" si="31"/>
        <v>54</v>
      </c>
      <c r="R220" s="541">
        <f t="shared" si="31"/>
        <v>78</v>
      </c>
      <c r="S220" s="542">
        <f t="shared" si="28"/>
        <v>65</v>
      </c>
      <c r="T220" s="541">
        <f t="shared" si="28"/>
        <v>177</v>
      </c>
      <c r="U220" s="542">
        <f t="shared" si="28"/>
        <v>23</v>
      </c>
      <c r="V220" s="638">
        <f t="shared" si="28"/>
        <v>26</v>
      </c>
      <c r="W220" s="542">
        <f t="shared" si="29"/>
        <v>7</v>
      </c>
      <c r="X220" s="540">
        <f t="shared" si="29"/>
        <v>3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140</v>
      </c>
      <c r="E221" s="540">
        <f t="shared" si="30"/>
        <v>56</v>
      </c>
      <c r="F221" s="541">
        <f t="shared" si="30"/>
        <v>84</v>
      </c>
      <c r="G221" s="542">
        <f t="shared" si="26"/>
        <v>1</v>
      </c>
      <c r="H221" s="541">
        <f>SUM(H173+H177+H181+H185+H189+H193+H197+H209+H213+H217)</f>
        <v>0</v>
      </c>
      <c r="I221" s="542">
        <f t="shared" si="26"/>
        <v>3</v>
      </c>
      <c r="J221" s="541">
        <f>SUM(J173+J177+J181+J185+J189+J193+J197+J209+J213+J217)</f>
        <v>1</v>
      </c>
      <c r="K221" s="542">
        <f t="shared" si="26"/>
        <v>2</v>
      </c>
      <c r="L221" s="541">
        <f>SUM(L173+L177+L181+L185+L189+L193+L197+L209+L213+L217)</f>
        <v>0</v>
      </c>
      <c r="M221" s="542">
        <f t="shared" si="31"/>
        <v>6</v>
      </c>
      <c r="N221" s="541">
        <f t="shared" si="31"/>
        <v>1</v>
      </c>
      <c r="O221" s="542">
        <f t="shared" si="31"/>
        <v>9</v>
      </c>
      <c r="P221" s="541">
        <f t="shared" si="31"/>
        <v>12</v>
      </c>
      <c r="Q221" s="542">
        <f t="shared" si="31"/>
        <v>11</v>
      </c>
      <c r="R221" s="541">
        <f t="shared" si="31"/>
        <v>6</v>
      </c>
      <c r="S221" s="542">
        <f t="shared" si="28"/>
        <v>19</v>
      </c>
      <c r="T221" s="541">
        <f t="shared" si="28"/>
        <v>55</v>
      </c>
      <c r="U221" s="542">
        <f t="shared" si="28"/>
        <v>5</v>
      </c>
      <c r="V221" s="638">
        <f t="shared" si="28"/>
        <v>9</v>
      </c>
      <c r="W221" s="542">
        <f t="shared" si="29"/>
        <v>6</v>
      </c>
      <c r="X221" s="540">
        <f t="shared" si="29"/>
        <v>0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96</v>
      </c>
      <c r="E222" s="545">
        <f t="shared" si="30"/>
        <v>39</v>
      </c>
      <c r="F222" s="546">
        <f t="shared" si="30"/>
        <v>57</v>
      </c>
      <c r="G222" s="547">
        <f t="shared" ref="G222" si="32">SUM(G174+G178+G182+G186+G190+G194+G198+G210+G214+G218)</f>
        <v>5</v>
      </c>
      <c r="H222" s="546">
        <f>SUM(H174+H178+H182+H186+H190+H194+H198+H210+H214+H218)</f>
        <v>4</v>
      </c>
      <c r="I222" s="547">
        <f t="shared" si="26"/>
        <v>2</v>
      </c>
      <c r="J222" s="546">
        <f>SUM(J174+J178+J182+J186+J190+J194+J198+J210+J214+J218)</f>
        <v>2</v>
      </c>
      <c r="K222" s="547">
        <f t="shared" si="26"/>
        <v>1</v>
      </c>
      <c r="L222" s="546">
        <f>SUM(L174+L178+L182+L186+L190+L194+L198+L210+L214+L218)</f>
        <v>2</v>
      </c>
      <c r="M222" s="547">
        <f t="shared" si="31"/>
        <v>2</v>
      </c>
      <c r="N222" s="546">
        <f t="shared" si="31"/>
        <v>1</v>
      </c>
      <c r="O222" s="547">
        <f t="shared" si="31"/>
        <v>5</v>
      </c>
      <c r="P222" s="546">
        <f t="shared" si="31"/>
        <v>5</v>
      </c>
      <c r="Q222" s="547">
        <f t="shared" si="31"/>
        <v>5</v>
      </c>
      <c r="R222" s="546">
        <f t="shared" si="31"/>
        <v>7</v>
      </c>
      <c r="S222" s="547">
        <f t="shared" si="28"/>
        <v>10</v>
      </c>
      <c r="T222" s="546">
        <f t="shared" si="28"/>
        <v>29</v>
      </c>
      <c r="U222" s="547">
        <f t="shared" si="28"/>
        <v>9</v>
      </c>
      <c r="V222" s="639">
        <f t="shared" si="28"/>
        <v>7</v>
      </c>
      <c r="W222" s="549">
        <f t="shared" si="29"/>
        <v>3</v>
      </c>
      <c r="X222" s="545">
        <f t="shared" si="29"/>
        <v>0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734" t="s">
        <v>1</v>
      </c>
      <c r="E226" s="734" t="s">
        <v>2</v>
      </c>
      <c r="F226" s="722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3549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B09A06C6-DAE5-4246-B057-3D73B3E7C271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42E1F1E5-D842-44F7-A0C8-A91CFA83567B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640EFEA9-CF24-4A6A-997B-6AD1FCB72538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B8BB59CA-8EF4-4D3C-A75A-ABC6C4139B1E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2CE134A9-B443-4A91-BEBA-D5AE1576204D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1341734C-C747-464E-9ED1-994528649B37}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N385"/>
  <sheetViews>
    <sheetView workbookViewId="0">
      <selection activeCell="A9"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",[11]NOMBRE!B2," - ","( ",[11]NOMBRE!C2,[11]NOMBRE!D2,[11]NOMBRE!E2,[11]NOMBRE!F2,[11]NOMBRE!G2,"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",[11]NOMBRE!B6," - ","( ",[11]NOMBRE!C6,[11]NOMBRE!D6," )")</f>
        <v>MES: OCTUBRE - ( 10 )</v>
      </c>
      <c r="BU4" s="47"/>
      <c r="BV4" s="47"/>
      <c r="BW4" s="47"/>
    </row>
    <row r="5" spans="1:90" ht="16.149999999999999" customHeight="1" x14ac:dyDescent="0.2">
      <c r="A5" s="45" t="str">
        <f>CONCATENATE("AÑO: ",[11]NOMBRE!B7)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744" t="s">
        <v>2</v>
      </c>
      <c r="H11" s="747" t="s">
        <v>3</v>
      </c>
      <c r="I11" s="744" t="s">
        <v>2</v>
      </c>
      <c r="J11" s="747" t="s">
        <v>3</v>
      </c>
      <c r="K11" s="744" t="s">
        <v>2</v>
      </c>
      <c r="L11" s="747" t="s">
        <v>3</v>
      </c>
      <c r="M11" s="744" t="s">
        <v>2</v>
      </c>
      <c r="N11" s="747" t="s">
        <v>3</v>
      </c>
      <c r="O11" s="744" t="s">
        <v>2</v>
      </c>
      <c r="P11" s="747" t="s">
        <v>3</v>
      </c>
      <c r="Q11" s="744" t="s">
        <v>2</v>
      </c>
      <c r="R11" s="747" t="s">
        <v>3</v>
      </c>
      <c r="S11" s="744" t="s">
        <v>2</v>
      </c>
      <c r="T11" s="747" t="s">
        <v>3</v>
      </c>
      <c r="U11" s="744" t="s">
        <v>2</v>
      </c>
      <c r="V11" s="747" t="s">
        <v>3</v>
      </c>
      <c r="W11" s="744" t="s">
        <v>2</v>
      </c>
      <c r="X11" s="747" t="s">
        <v>3</v>
      </c>
      <c r="Y11" s="744" t="s">
        <v>2</v>
      </c>
      <c r="Z11" s="747" t="s">
        <v>3</v>
      </c>
      <c r="AA11" s="744" t="s">
        <v>2</v>
      </c>
      <c r="AB11" s="747" t="s">
        <v>3</v>
      </c>
      <c r="AC11" s="744" t="s">
        <v>2</v>
      </c>
      <c r="AD11" s="746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211</v>
      </c>
      <c r="E12" s="193">
        <f t="shared" ref="E12:F15" si="0">SUM(G12+I12+K12+M12+O12+Q12+S12+U12+W12+Y12+AA12+AC12)</f>
        <v>69</v>
      </c>
      <c r="F12" s="194">
        <f>SUM(H12+J12+L12+N12+P12+R12+T12+V12+X12+Z12+AB12+AD12)</f>
        <v>142</v>
      </c>
      <c r="G12" s="18">
        <v>0</v>
      </c>
      <c r="H12" s="19">
        <v>0</v>
      </c>
      <c r="I12" s="1">
        <v>1</v>
      </c>
      <c r="J12" s="19">
        <v>0</v>
      </c>
      <c r="K12" s="1">
        <v>1</v>
      </c>
      <c r="L12" s="19">
        <v>0</v>
      </c>
      <c r="M12" s="18">
        <v>1</v>
      </c>
      <c r="N12" s="19">
        <v>1</v>
      </c>
      <c r="O12" s="18">
        <v>1</v>
      </c>
      <c r="P12" s="19">
        <v>0</v>
      </c>
      <c r="Q12" s="18">
        <v>1</v>
      </c>
      <c r="R12" s="20">
        <v>0</v>
      </c>
      <c r="S12" s="18">
        <v>0</v>
      </c>
      <c r="T12" s="20">
        <v>6</v>
      </c>
      <c r="U12" s="18">
        <v>1</v>
      </c>
      <c r="V12" s="20">
        <v>3</v>
      </c>
      <c r="W12" s="18">
        <v>10</v>
      </c>
      <c r="X12" s="20">
        <v>5</v>
      </c>
      <c r="Y12" s="18">
        <v>10</v>
      </c>
      <c r="Z12" s="20">
        <v>13</v>
      </c>
      <c r="AA12" s="18">
        <v>35</v>
      </c>
      <c r="AB12" s="20">
        <v>97</v>
      </c>
      <c r="AC12" s="182">
        <v>8</v>
      </c>
      <c r="AD12" s="64">
        <v>17</v>
      </c>
      <c r="AE12" s="19">
        <v>2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858</v>
      </c>
      <c r="E13" s="193">
        <f t="shared" si="0"/>
        <v>333</v>
      </c>
      <c r="F13" s="194">
        <f t="shared" si="0"/>
        <v>525</v>
      </c>
      <c r="G13" s="7">
        <v>1</v>
      </c>
      <c r="H13" s="21">
        <v>0</v>
      </c>
      <c r="I13" s="7">
        <v>0</v>
      </c>
      <c r="J13" s="21">
        <v>0</v>
      </c>
      <c r="K13" s="7">
        <v>0</v>
      </c>
      <c r="L13" s="21">
        <v>1</v>
      </c>
      <c r="M13" s="7">
        <v>4</v>
      </c>
      <c r="N13" s="21">
        <v>4</v>
      </c>
      <c r="O13" s="7">
        <v>5</v>
      </c>
      <c r="P13" s="21">
        <v>8</v>
      </c>
      <c r="Q13" s="7">
        <v>14</v>
      </c>
      <c r="R13" s="8">
        <v>10</v>
      </c>
      <c r="S13" s="7">
        <v>11</v>
      </c>
      <c r="T13" s="8">
        <v>14</v>
      </c>
      <c r="U13" s="7">
        <v>19</v>
      </c>
      <c r="V13" s="8">
        <v>19</v>
      </c>
      <c r="W13" s="7">
        <v>64</v>
      </c>
      <c r="X13" s="8">
        <v>65</v>
      </c>
      <c r="Y13" s="7">
        <v>64</v>
      </c>
      <c r="Z13" s="8">
        <v>89</v>
      </c>
      <c r="AA13" s="7">
        <v>125</v>
      </c>
      <c r="AB13" s="8">
        <v>264</v>
      </c>
      <c r="AC13" s="22">
        <v>26</v>
      </c>
      <c r="AD13" s="38">
        <v>51</v>
      </c>
      <c r="AE13" s="21">
        <v>20</v>
      </c>
      <c r="AF13" s="23"/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20</v>
      </c>
      <c r="E14" s="193">
        <f t="shared" si="0"/>
        <v>8</v>
      </c>
      <c r="F14" s="194">
        <f t="shared" si="0"/>
        <v>12</v>
      </c>
      <c r="G14" s="7">
        <v>0</v>
      </c>
      <c r="H14" s="21">
        <v>0</v>
      </c>
      <c r="I14" s="7">
        <v>1</v>
      </c>
      <c r="J14" s="21">
        <v>0</v>
      </c>
      <c r="K14" s="7">
        <v>0</v>
      </c>
      <c r="L14" s="21">
        <v>0</v>
      </c>
      <c r="M14" s="7">
        <v>0</v>
      </c>
      <c r="N14" s="8">
        <v>1</v>
      </c>
      <c r="O14" s="7">
        <v>0</v>
      </c>
      <c r="P14" s="8">
        <v>0</v>
      </c>
      <c r="Q14" s="7">
        <v>0</v>
      </c>
      <c r="R14" s="8">
        <v>0</v>
      </c>
      <c r="S14" s="7">
        <v>0</v>
      </c>
      <c r="T14" s="8">
        <v>2</v>
      </c>
      <c r="U14" s="7">
        <v>1</v>
      </c>
      <c r="V14" s="8">
        <v>1</v>
      </c>
      <c r="W14" s="7">
        <v>4</v>
      </c>
      <c r="X14" s="8">
        <v>7</v>
      </c>
      <c r="Y14" s="7">
        <v>0</v>
      </c>
      <c r="Z14" s="8">
        <v>1</v>
      </c>
      <c r="AA14" s="7">
        <v>2</v>
      </c>
      <c r="AB14" s="8">
        <v>0</v>
      </c>
      <c r="AC14" s="7">
        <v>0</v>
      </c>
      <c r="AD14" s="38">
        <v>0</v>
      </c>
      <c r="AE14" s="21">
        <v>0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202</v>
      </c>
      <c r="E15" s="197">
        <f t="shared" si="0"/>
        <v>54</v>
      </c>
      <c r="F15" s="198">
        <f t="shared" si="0"/>
        <v>148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4">
        <v>0</v>
      </c>
      <c r="O15" s="12">
        <v>2</v>
      </c>
      <c r="P15" s="14">
        <v>1</v>
      </c>
      <c r="Q15" s="12">
        <v>1</v>
      </c>
      <c r="R15" s="14">
        <v>4</v>
      </c>
      <c r="S15" s="12">
        <v>1</v>
      </c>
      <c r="T15" s="14">
        <v>3</v>
      </c>
      <c r="U15" s="12">
        <v>2</v>
      </c>
      <c r="V15" s="14">
        <v>1</v>
      </c>
      <c r="W15" s="12">
        <v>7</v>
      </c>
      <c r="X15" s="14">
        <v>12</v>
      </c>
      <c r="Y15" s="12">
        <v>7</v>
      </c>
      <c r="Z15" s="14">
        <v>14</v>
      </c>
      <c r="AA15" s="12">
        <v>29</v>
      </c>
      <c r="AB15" s="14">
        <v>89</v>
      </c>
      <c r="AC15" s="12">
        <v>5</v>
      </c>
      <c r="AD15" s="39">
        <v>24</v>
      </c>
      <c r="AE15" s="13">
        <v>2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747" t="s">
        <v>3</v>
      </c>
      <c r="I18" s="157" t="s">
        <v>2</v>
      </c>
      <c r="J18" s="761" t="s">
        <v>3</v>
      </c>
      <c r="K18" s="157" t="s">
        <v>2</v>
      </c>
      <c r="L18" s="743" t="s">
        <v>3</v>
      </c>
      <c r="M18" s="157" t="s">
        <v>2</v>
      </c>
      <c r="N18" s="758" t="s">
        <v>3</v>
      </c>
      <c r="O18" s="157" t="s">
        <v>2</v>
      </c>
      <c r="P18" s="761" t="s">
        <v>3</v>
      </c>
      <c r="Q18" s="157" t="s">
        <v>2</v>
      </c>
      <c r="R18" s="758" t="s">
        <v>3</v>
      </c>
      <c r="S18" s="157" t="s">
        <v>2</v>
      </c>
      <c r="T18" s="761" t="s">
        <v>3</v>
      </c>
      <c r="U18" s="760" t="s">
        <v>2</v>
      </c>
      <c r="V18" s="758" t="s">
        <v>3</v>
      </c>
      <c r="W18" s="760" t="s">
        <v>2</v>
      </c>
      <c r="X18" s="758" t="s">
        <v>3</v>
      </c>
      <c r="Y18" s="760" t="s">
        <v>2</v>
      </c>
      <c r="Z18" s="758" t="s">
        <v>3</v>
      </c>
      <c r="AA18" s="760" t="s">
        <v>2</v>
      </c>
      <c r="AB18" s="758" t="s">
        <v>3</v>
      </c>
      <c r="AC18" s="760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4</v>
      </c>
      <c r="E19" s="83">
        <f>SUM(G19+I19+K19+M19+O19+Q19+S19+U19+W19+Y19+AA19+AC19)</f>
        <v>3</v>
      </c>
      <c r="F19" s="84">
        <f>SUM(H19+J19+L19+N19+P19+R19+T19+V19+X19+Z19+AB19+AD19)</f>
        <v>1</v>
      </c>
      <c r="G19" s="1">
        <v>0</v>
      </c>
      <c r="H19" s="2">
        <v>0</v>
      </c>
      <c r="I19" s="1">
        <v>0</v>
      </c>
      <c r="J19" s="104">
        <v>0</v>
      </c>
      <c r="K19" s="1">
        <v>0</v>
      </c>
      <c r="L19" s="2">
        <v>0</v>
      </c>
      <c r="M19" s="1">
        <v>0</v>
      </c>
      <c r="N19" s="2">
        <v>0</v>
      </c>
      <c r="O19" s="1">
        <v>0</v>
      </c>
      <c r="P19" s="104">
        <v>0</v>
      </c>
      <c r="Q19" s="1">
        <v>0</v>
      </c>
      <c r="R19" s="2">
        <v>0</v>
      </c>
      <c r="S19" s="1">
        <v>0</v>
      </c>
      <c r="T19" s="104">
        <v>0</v>
      </c>
      <c r="U19" s="1">
        <v>0</v>
      </c>
      <c r="V19" s="2">
        <v>0</v>
      </c>
      <c r="W19" s="1">
        <v>0</v>
      </c>
      <c r="X19" s="2">
        <v>0</v>
      </c>
      <c r="Y19" s="1">
        <v>0</v>
      </c>
      <c r="Z19" s="2">
        <v>0</v>
      </c>
      <c r="AA19" s="1">
        <v>3</v>
      </c>
      <c r="AB19" s="2">
        <v>1</v>
      </c>
      <c r="AC19" s="1">
        <v>0</v>
      </c>
      <c r="AD19" s="95">
        <v>0</v>
      </c>
      <c r="AE19" s="2">
        <v>0</v>
      </c>
      <c r="AF19" s="204">
        <v>4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>
        <v>0</v>
      </c>
      <c r="H22" s="2">
        <v>0</v>
      </c>
      <c r="I22" s="1">
        <v>0</v>
      </c>
      <c r="J22" s="104">
        <v>0</v>
      </c>
      <c r="K22" s="1">
        <v>0</v>
      </c>
      <c r="L22" s="2">
        <v>0</v>
      </c>
      <c r="M22" s="1">
        <v>0</v>
      </c>
      <c r="N22" s="2">
        <v>0</v>
      </c>
      <c r="O22" s="1">
        <v>0</v>
      </c>
      <c r="P22" s="104">
        <v>0</v>
      </c>
      <c r="Q22" s="1">
        <v>0</v>
      </c>
      <c r="R22" s="2">
        <v>0</v>
      </c>
      <c r="S22" s="1">
        <v>0</v>
      </c>
      <c r="T22" s="104">
        <v>0</v>
      </c>
      <c r="U22" s="1">
        <v>0</v>
      </c>
      <c r="V22" s="2">
        <v>0</v>
      </c>
      <c r="W22" s="1">
        <v>0</v>
      </c>
      <c r="X22" s="2">
        <v>0</v>
      </c>
      <c r="Y22" s="1">
        <v>0</v>
      </c>
      <c r="Z22" s="2">
        <v>0</v>
      </c>
      <c r="AA22" s="1">
        <v>0</v>
      </c>
      <c r="AB22" s="2">
        <v>0</v>
      </c>
      <c r="AC22" s="1">
        <v>0</v>
      </c>
      <c r="AD22" s="95">
        <v>0</v>
      </c>
      <c r="AE22" s="2">
        <v>0</v>
      </c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19</v>
      </c>
      <c r="E23" s="86">
        <f t="shared" si="2"/>
        <v>6</v>
      </c>
      <c r="F23" s="87">
        <f t="shared" si="2"/>
        <v>13</v>
      </c>
      <c r="G23" s="7">
        <v>0</v>
      </c>
      <c r="H23" s="21">
        <v>0</v>
      </c>
      <c r="I23" s="7">
        <v>0</v>
      </c>
      <c r="J23" s="10">
        <v>0</v>
      </c>
      <c r="K23" s="7">
        <v>0</v>
      </c>
      <c r="L23" s="21">
        <v>0</v>
      </c>
      <c r="M23" s="7">
        <v>0</v>
      </c>
      <c r="N23" s="21">
        <v>0</v>
      </c>
      <c r="O23" s="7">
        <v>0</v>
      </c>
      <c r="P23" s="10">
        <v>1</v>
      </c>
      <c r="Q23" s="7">
        <v>0</v>
      </c>
      <c r="R23" s="21">
        <v>2</v>
      </c>
      <c r="S23" s="7">
        <v>2</v>
      </c>
      <c r="T23" s="10">
        <v>4</v>
      </c>
      <c r="U23" s="7">
        <v>0</v>
      </c>
      <c r="V23" s="21">
        <v>0</v>
      </c>
      <c r="W23" s="7">
        <v>4</v>
      </c>
      <c r="X23" s="21">
        <v>6</v>
      </c>
      <c r="Y23" s="7">
        <v>0</v>
      </c>
      <c r="Z23" s="21">
        <v>0</v>
      </c>
      <c r="AA23" s="7">
        <v>0</v>
      </c>
      <c r="AB23" s="21">
        <v>0</v>
      </c>
      <c r="AC23" s="7">
        <v>0</v>
      </c>
      <c r="AD23" s="96">
        <v>0</v>
      </c>
      <c r="AE23" s="21">
        <v>0</v>
      </c>
      <c r="AF23" s="218">
        <v>19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>
        <v>0</v>
      </c>
      <c r="H24" s="21">
        <v>0</v>
      </c>
      <c r="I24" s="7">
        <v>0</v>
      </c>
      <c r="J24" s="10">
        <v>0</v>
      </c>
      <c r="K24" s="7">
        <v>0</v>
      </c>
      <c r="L24" s="21">
        <v>0</v>
      </c>
      <c r="M24" s="7">
        <v>0</v>
      </c>
      <c r="N24" s="21">
        <v>0</v>
      </c>
      <c r="O24" s="7">
        <v>0</v>
      </c>
      <c r="P24" s="10">
        <v>0</v>
      </c>
      <c r="Q24" s="7">
        <v>0</v>
      </c>
      <c r="R24" s="21">
        <v>0</v>
      </c>
      <c r="S24" s="7">
        <v>0</v>
      </c>
      <c r="T24" s="10">
        <v>0</v>
      </c>
      <c r="U24" s="7">
        <v>0</v>
      </c>
      <c r="V24" s="21">
        <v>0</v>
      </c>
      <c r="W24" s="7">
        <v>0</v>
      </c>
      <c r="X24" s="21">
        <v>0</v>
      </c>
      <c r="Y24" s="7">
        <v>0</v>
      </c>
      <c r="Z24" s="21">
        <v>0</v>
      </c>
      <c r="AA24" s="7">
        <v>0</v>
      </c>
      <c r="AB24" s="21">
        <v>0</v>
      </c>
      <c r="AC24" s="7">
        <v>0</v>
      </c>
      <c r="AD24" s="96">
        <v>0</v>
      </c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16</v>
      </c>
      <c r="E25" s="86">
        <f t="shared" si="2"/>
        <v>6</v>
      </c>
      <c r="F25" s="87">
        <f t="shared" si="2"/>
        <v>10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0</v>
      </c>
      <c r="AA25" s="7">
        <v>5</v>
      </c>
      <c r="AB25" s="21">
        <v>10</v>
      </c>
      <c r="AC25" s="7">
        <v>1</v>
      </c>
      <c r="AD25" s="96">
        <v>0</v>
      </c>
      <c r="AE25" s="21">
        <v>0</v>
      </c>
      <c r="AF25" s="218">
        <v>16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>
        <v>0</v>
      </c>
      <c r="H26" s="21">
        <v>0</v>
      </c>
      <c r="I26" s="7">
        <v>0</v>
      </c>
      <c r="J26" s="10">
        <v>0</v>
      </c>
      <c r="K26" s="7">
        <v>0</v>
      </c>
      <c r="L26" s="21">
        <v>0</v>
      </c>
      <c r="M26" s="7">
        <v>0</v>
      </c>
      <c r="N26" s="21">
        <v>0</v>
      </c>
      <c r="O26" s="7">
        <v>0</v>
      </c>
      <c r="P26" s="10">
        <v>0</v>
      </c>
      <c r="Q26" s="7">
        <v>0</v>
      </c>
      <c r="R26" s="21">
        <v>0</v>
      </c>
      <c r="S26" s="7">
        <v>0</v>
      </c>
      <c r="T26" s="10">
        <v>0</v>
      </c>
      <c r="U26" s="7">
        <v>0</v>
      </c>
      <c r="V26" s="21">
        <v>0</v>
      </c>
      <c r="W26" s="7">
        <v>0</v>
      </c>
      <c r="X26" s="21">
        <v>0</v>
      </c>
      <c r="Y26" s="7">
        <v>0</v>
      </c>
      <c r="Z26" s="21">
        <v>0</v>
      </c>
      <c r="AA26" s="7">
        <v>0</v>
      </c>
      <c r="AB26" s="21">
        <v>0</v>
      </c>
      <c r="AC26" s="7">
        <v>0</v>
      </c>
      <c r="AD26" s="96">
        <v>0</v>
      </c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0</v>
      </c>
      <c r="E27" s="86">
        <f t="shared" si="2"/>
        <v>0</v>
      </c>
      <c r="F27" s="87">
        <f t="shared" si="2"/>
        <v>0</v>
      </c>
      <c r="G27" s="7">
        <v>0</v>
      </c>
      <c r="H27" s="21">
        <v>0</v>
      </c>
      <c r="I27" s="7">
        <v>0</v>
      </c>
      <c r="J27" s="10">
        <v>0</v>
      </c>
      <c r="K27" s="7">
        <v>0</v>
      </c>
      <c r="L27" s="21">
        <v>0</v>
      </c>
      <c r="M27" s="7">
        <v>0</v>
      </c>
      <c r="N27" s="21">
        <v>0</v>
      </c>
      <c r="O27" s="7">
        <v>0</v>
      </c>
      <c r="P27" s="10">
        <v>0</v>
      </c>
      <c r="Q27" s="7">
        <v>0</v>
      </c>
      <c r="R27" s="21">
        <v>0</v>
      </c>
      <c r="S27" s="7">
        <v>0</v>
      </c>
      <c r="T27" s="10">
        <v>0</v>
      </c>
      <c r="U27" s="7">
        <v>0</v>
      </c>
      <c r="V27" s="21">
        <v>0</v>
      </c>
      <c r="W27" s="7">
        <v>0</v>
      </c>
      <c r="X27" s="21">
        <v>0</v>
      </c>
      <c r="Y27" s="7">
        <v>0</v>
      </c>
      <c r="Z27" s="21">
        <v>0</v>
      </c>
      <c r="AA27" s="7">
        <v>0</v>
      </c>
      <c r="AB27" s="21">
        <v>0</v>
      </c>
      <c r="AC27" s="7">
        <v>0</v>
      </c>
      <c r="AD27" s="96">
        <v>0</v>
      </c>
      <c r="AE27" s="21"/>
      <c r="AF27" s="218"/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12</v>
      </c>
      <c r="E28" s="220">
        <f t="shared" si="2"/>
        <v>5</v>
      </c>
      <c r="F28" s="221">
        <f t="shared" si="2"/>
        <v>7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0</v>
      </c>
      <c r="R28" s="2">
        <v>0</v>
      </c>
      <c r="S28" s="1">
        <v>0</v>
      </c>
      <c r="T28" s="104">
        <v>0</v>
      </c>
      <c r="U28" s="1">
        <v>0</v>
      </c>
      <c r="V28" s="2">
        <v>0</v>
      </c>
      <c r="W28" s="1">
        <v>0</v>
      </c>
      <c r="X28" s="2">
        <v>0</v>
      </c>
      <c r="Y28" s="1">
        <v>0</v>
      </c>
      <c r="Z28" s="2">
        <v>1</v>
      </c>
      <c r="AA28" s="1">
        <v>5</v>
      </c>
      <c r="AB28" s="2">
        <v>6</v>
      </c>
      <c r="AC28" s="1">
        <v>0</v>
      </c>
      <c r="AD28" s="95">
        <v>0</v>
      </c>
      <c r="AE28" s="2">
        <v>0</v>
      </c>
      <c r="AF28" s="204">
        <v>12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>
        <v>0</v>
      </c>
      <c r="H29" s="19">
        <v>0</v>
      </c>
      <c r="I29" s="18">
        <v>0</v>
      </c>
      <c r="J29" s="63">
        <v>0</v>
      </c>
      <c r="K29" s="18">
        <v>0</v>
      </c>
      <c r="L29" s="19">
        <v>0</v>
      </c>
      <c r="M29" s="18">
        <v>0</v>
      </c>
      <c r="N29" s="19">
        <v>0</v>
      </c>
      <c r="O29" s="18">
        <v>0</v>
      </c>
      <c r="P29" s="63">
        <v>0</v>
      </c>
      <c r="Q29" s="18">
        <v>0</v>
      </c>
      <c r="R29" s="19">
        <v>0</v>
      </c>
      <c r="S29" s="18">
        <v>0</v>
      </c>
      <c r="T29" s="63">
        <v>0</v>
      </c>
      <c r="U29" s="18">
        <v>0</v>
      </c>
      <c r="V29" s="19">
        <v>0</v>
      </c>
      <c r="W29" s="18">
        <v>0</v>
      </c>
      <c r="X29" s="19">
        <v>0</v>
      </c>
      <c r="Y29" s="18">
        <v>0</v>
      </c>
      <c r="Z29" s="19">
        <v>0</v>
      </c>
      <c r="AA29" s="18">
        <v>0</v>
      </c>
      <c r="AB29" s="19">
        <v>0</v>
      </c>
      <c r="AC29" s="18">
        <v>0</v>
      </c>
      <c r="AD29" s="206">
        <v>0</v>
      </c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>
        <v>0</v>
      </c>
      <c r="H30" s="21">
        <v>0</v>
      </c>
      <c r="I30" s="7">
        <v>0</v>
      </c>
      <c r="J30" s="10">
        <v>0</v>
      </c>
      <c r="K30" s="7">
        <v>0</v>
      </c>
      <c r="L30" s="21">
        <v>0</v>
      </c>
      <c r="M30" s="7">
        <v>0</v>
      </c>
      <c r="N30" s="21">
        <v>0</v>
      </c>
      <c r="O30" s="7">
        <v>0</v>
      </c>
      <c r="P30" s="10">
        <v>0</v>
      </c>
      <c r="Q30" s="7">
        <v>0</v>
      </c>
      <c r="R30" s="21">
        <v>0</v>
      </c>
      <c r="S30" s="7">
        <v>0</v>
      </c>
      <c r="T30" s="10">
        <v>0</v>
      </c>
      <c r="U30" s="7">
        <v>0</v>
      </c>
      <c r="V30" s="21">
        <v>0</v>
      </c>
      <c r="W30" s="7">
        <v>0</v>
      </c>
      <c r="X30" s="21">
        <v>0</v>
      </c>
      <c r="Y30" s="7">
        <v>0</v>
      </c>
      <c r="Z30" s="21">
        <v>0</v>
      </c>
      <c r="AA30" s="7">
        <v>0</v>
      </c>
      <c r="AB30" s="21">
        <v>0</v>
      </c>
      <c r="AC30" s="7">
        <v>0</v>
      </c>
      <c r="AD30" s="96">
        <v>0</v>
      </c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>
        <v>0</v>
      </c>
      <c r="H31" s="21">
        <v>0</v>
      </c>
      <c r="I31" s="7">
        <v>0</v>
      </c>
      <c r="J31" s="10">
        <v>0</v>
      </c>
      <c r="K31" s="7">
        <v>0</v>
      </c>
      <c r="L31" s="21">
        <v>0</v>
      </c>
      <c r="M31" s="7">
        <v>0</v>
      </c>
      <c r="N31" s="21">
        <v>0</v>
      </c>
      <c r="O31" s="7">
        <v>0</v>
      </c>
      <c r="P31" s="10">
        <v>0</v>
      </c>
      <c r="Q31" s="7">
        <v>0</v>
      </c>
      <c r="R31" s="21">
        <v>0</v>
      </c>
      <c r="S31" s="7">
        <v>0</v>
      </c>
      <c r="T31" s="10">
        <v>0</v>
      </c>
      <c r="U31" s="7">
        <v>0</v>
      </c>
      <c r="V31" s="21">
        <v>0</v>
      </c>
      <c r="W31" s="7">
        <v>0</v>
      </c>
      <c r="X31" s="21">
        <v>0</v>
      </c>
      <c r="Y31" s="7">
        <v>0</v>
      </c>
      <c r="Z31" s="21">
        <v>0</v>
      </c>
      <c r="AA31" s="7">
        <v>0</v>
      </c>
      <c r="AB31" s="21">
        <v>0</v>
      </c>
      <c r="AC31" s="7">
        <v>0</v>
      </c>
      <c r="AD31" s="96">
        <v>0</v>
      </c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>
        <v>0</v>
      </c>
      <c r="H32" s="21">
        <v>0</v>
      </c>
      <c r="I32" s="7">
        <v>0</v>
      </c>
      <c r="J32" s="10">
        <v>0</v>
      </c>
      <c r="K32" s="7">
        <v>0</v>
      </c>
      <c r="L32" s="21">
        <v>0</v>
      </c>
      <c r="M32" s="7">
        <v>0</v>
      </c>
      <c r="N32" s="21">
        <v>0</v>
      </c>
      <c r="O32" s="7">
        <v>0</v>
      </c>
      <c r="P32" s="10">
        <v>0</v>
      </c>
      <c r="Q32" s="7">
        <v>0</v>
      </c>
      <c r="R32" s="21">
        <v>0</v>
      </c>
      <c r="S32" s="7">
        <v>0</v>
      </c>
      <c r="T32" s="10">
        <v>0</v>
      </c>
      <c r="U32" s="7">
        <v>0</v>
      </c>
      <c r="V32" s="21">
        <v>0</v>
      </c>
      <c r="W32" s="7">
        <v>0</v>
      </c>
      <c r="X32" s="21">
        <v>0</v>
      </c>
      <c r="Y32" s="7">
        <v>0</v>
      </c>
      <c r="Z32" s="21">
        <v>0</v>
      </c>
      <c r="AA32" s="7">
        <v>0</v>
      </c>
      <c r="AB32" s="21">
        <v>0</v>
      </c>
      <c r="AC32" s="7">
        <v>0</v>
      </c>
      <c r="AD32" s="96">
        <v>0</v>
      </c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>
        <v>0</v>
      </c>
      <c r="H33" s="21">
        <v>0</v>
      </c>
      <c r="I33" s="7">
        <v>0</v>
      </c>
      <c r="J33" s="10">
        <v>0</v>
      </c>
      <c r="K33" s="7">
        <v>0</v>
      </c>
      <c r="L33" s="21">
        <v>0</v>
      </c>
      <c r="M33" s="7">
        <v>0</v>
      </c>
      <c r="N33" s="21">
        <v>0</v>
      </c>
      <c r="O33" s="7">
        <v>0</v>
      </c>
      <c r="P33" s="10">
        <v>0</v>
      </c>
      <c r="Q33" s="7">
        <v>0</v>
      </c>
      <c r="R33" s="21">
        <v>0</v>
      </c>
      <c r="S33" s="7">
        <v>0</v>
      </c>
      <c r="T33" s="10">
        <v>0</v>
      </c>
      <c r="U33" s="7">
        <v>0</v>
      </c>
      <c r="V33" s="21">
        <v>0</v>
      </c>
      <c r="W33" s="7">
        <v>0</v>
      </c>
      <c r="X33" s="21">
        <v>0</v>
      </c>
      <c r="Y33" s="7">
        <v>0</v>
      </c>
      <c r="Z33" s="21">
        <v>0</v>
      </c>
      <c r="AA33" s="7">
        <v>0</v>
      </c>
      <c r="AB33" s="21">
        <v>0</v>
      </c>
      <c r="AC33" s="7">
        <v>0</v>
      </c>
      <c r="AD33" s="96">
        <v>0</v>
      </c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638</v>
      </c>
      <c r="E37" s="89">
        <f t="shared" si="3"/>
        <v>176</v>
      </c>
      <c r="F37" s="90">
        <f t="shared" si="3"/>
        <v>462</v>
      </c>
      <c r="G37" s="175">
        <v>0</v>
      </c>
      <c r="H37" s="112">
        <v>0</v>
      </c>
      <c r="I37" s="34">
        <v>0</v>
      </c>
      <c r="J37" s="108">
        <v>0</v>
      </c>
      <c r="K37" s="175">
        <v>0</v>
      </c>
      <c r="L37" s="112">
        <v>0</v>
      </c>
      <c r="M37" s="175">
        <v>0</v>
      </c>
      <c r="N37" s="112">
        <v>1</v>
      </c>
      <c r="O37" s="175">
        <v>0</v>
      </c>
      <c r="P37" s="108">
        <v>5</v>
      </c>
      <c r="Q37" s="175">
        <v>4</v>
      </c>
      <c r="R37" s="112">
        <v>2</v>
      </c>
      <c r="S37" s="175">
        <v>0</v>
      </c>
      <c r="T37" s="108">
        <v>5</v>
      </c>
      <c r="U37" s="175">
        <v>5</v>
      </c>
      <c r="V37" s="112">
        <v>13</v>
      </c>
      <c r="W37" s="175">
        <v>15</v>
      </c>
      <c r="X37" s="112">
        <v>19</v>
      </c>
      <c r="Y37" s="175">
        <v>28</v>
      </c>
      <c r="Z37" s="112">
        <v>27</v>
      </c>
      <c r="AA37" s="175">
        <v>118</v>
      </c>
      <c r="AB37" s="112">
        <v>356</v>
      </c>
      <c r="AC37" s="175">
        <v>6</v>
      </c>
      <c r="AD37" s="228">
        <v>34</v>
      </c>
      <c r="AE37" s="112">
        <v>7</v>
      </c>
      <c r="AF37" s="112">
        <v>638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689</v>
      </c>
      <c r="E38" s="79">
        <f t="shared" si="4"/>
        <v>196</v>
      </c>
      <c r="F38" s="159">
        <f t="shared" si="4"/>
        <v>493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0</v>
      </c>
      <c r="L38" s="159">
        <f t="shared" si="4"/>
        <v>0</v>
      </c>
      <c r="M38" s="78">
        <f t="shared" si="4"/>
        <v>0</v>
      </c>
      <c r="N38" s="159">
        <f t="shared" si="4"/>
        <v>1</v>
      </c>
      <c r="O38" s="78">
        <f t="shared" si="4"/>
        <v>0</v>
      </c>
      <c r="P38" s="159">
        <f t="shared" si="4"/>
        <v>6</v>
      </c>
      <c r="Q38" s="78">
        <f t="shared" si="4"/>
        <v>4</v>
      </c>
      <c r="R38" s="159">
        <f t="shared" si="4"/>
        <v>4</v>
      </c>
      <c r="S38" s="78">
        <f t="shared" si="4"/>
        <v>2</v>
      </c>
      <c r="T38" s="159">
        <f t="shared" si="4"/>
        <v>9</v>
      </c>
      <c r="U38" s="78">
        <f t="shared" si="4"/>
        <v>5</v>
      </c>
      <c r="V38" s="159">
        <f t="shared" si="4"/>
        <v>13</v>
      </c>
      <c r="W38" s="78">
        <f t="shared" si="4"/>
        <v>19</v>
      </c>
      <c r="X38" s="159">
        <f t="shared" si="4"/>
        <v>25</v>
      </c>
      <c r="Y38" s="78">
        <f t="shared" si="4"/>
        <v>28</v>
      </c>
      <c r="Z38" s="159">
        <f t="shared" si="4"/>
        <v>28</v>
      </c>
      <c r="AA38" s="78">
        <f t="shared" si="4"/>
        <v>131</v>
      </c>
      <c r="AB38" s="159">
        <f t="shared" si="4"/>
        <v>373</v>
      </c>
      <c r="AC38" s="78">
        <f t="shared" si="4"/>
        <v>7</v>
      </c>
      <c r="AD38" s="159">
        <f t="shared" si="4"/>
        <v>34</v>
      </c>
      <c r="AE38" s="176">
        <f t="shared" si="4"/>
        <v>7</v>
      </c>
      <c r="AF38" s="176">
        <f t="shared" si="4"/>
        <v>689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756" t="s">
        <v>3</v>
      </c>
      <c r="G42" s="752" t="s">
        <v>2</v>
      </c>
      <c r="H42" s="239" t="s">
        <v>3</v>
      </c>
      <c r="I42" s="240" t="s">
        <v>2</v>
      </c>
      <c r="J42" s="241" t="s">
        <v>3</v>
      </c>
      <c r="K42" s="752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753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759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759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747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747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747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759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747">
        <f t="shared" si="9"/>
        <v>0</v>
      </c>
      <c r="G56" s="40">
        <f t="shared" si="9"/>
        <v>0</v>
      </c>
      <c r="H56" s="747">
        <f t="shared" si="9"/>
        <v>0</v>
      </c>
      <c r="I56" s="40">
        <f t="shared" si="9"/>
        <v>0</v>
      </c>
      <c r="J56" s="745">
        <f t="shared" si="9"/>
        <v>0</v>
      </c>
      <c r="K56" s="744">
        <f t="shared" si="9"/>
        <v>0</v>
      </c>
      <c r="L56" s="747">
        <f t="shared" si="9"/>
        <v>0</v>
      </c>
      <c r="M56" s="40">
        <f t="shared" si="9"/>
        <v>0</v>
      </c>
      <c r="N56" s="747">
        <f t="shared" si="9"/>
        <v>0</v>
      </c>
      <c r="O56" s="40">
        <f t="shared" si="9"/>
        <v>0</v>
      </c>
      <c r="P56" s="747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747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760" t="s">
        <v>1</v>
      </c>
      <c r="E77" s="40" t="s">
        <v>2</v>
      </c>
      <c r="F77" s="747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751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124</v>
      </c>
      <c r="E78" s="18">
        <v>39</v>
      </c>
      <c r="F78" s="62">
        <v>85</v>
      </c>
      <c r="G78" s="1">
        <v>4</v>
      </c>
      <c r="H78" s="5">
        <v>7</v>
      </c>
      <c r="I78" s="5">
        <v>5</v>
      </c>
      <c r="J78" s="5">
        <v>4</v>
      </c>
      <c r="K78" s="5">
        <v>14</v>
      </c>
      <c r="L78" s="5">
        <v>11</v>
      </c>
      <c r="M78" s="4">
        <v>61</v>
      </c>
      <c r="N78" s="95">
        <v>18</v>
      </c>
      <c r="O78" s="2">
        <v>1</v>
      </c>
      <c r="P78" s="27">
        <v>124</v>
      </c>
      <c r="Q78" s="27">
        <v>0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93</v>
      </c>
      <c r="E79" s="7">
        <v>28</v>
      </c>
      <c r="F79" s="9">
        <v>65</v>
      </c>
      <c r="G79" s="7">
        <v>5</v>
      </c>
      <c r="H79" s="11">
        <v>3</v>
      </c>
      <c r="I79" s="11">
        <v>7</v>
      </c>
      <c r="J79" s="11">
        <v>3</v>
      </c>
      <c r="K79" s="11">
        <v>15</v>
      </c>
      <c r="L79" s="11">
        <v>5</v>
      </c>
      <c r="M79" s="9">
        <v>43</v>
      </c>
      <c r="N79" s="96">
        <v>12</v>
      </c>
      <c r="O79" s="21">
        <v>0</v>
      </c>
      <c r="P79" s="23">
        <v>93</v>
      </c>
      <c r="Q79" s="23">
        <v>0</v>
      </c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388</v>
      </c>
      <c r="E80" s="7">
        <v>180</v>
      </c>
      <c r="F80" s="9">
        <v>208</v>
      </c>
      <c r="G80" s="7">
        <v>63</v>
      </c>
      <c r="H80" s="81">
        <v>36</v>
      </c>
      <c r="I80" s="81">
        <v>25</v>
      </c>
      <c r="J80" s="81">
        <v>14</v>
      </c>
      <c r="K80" s="81">
        <v>35</v>
      </c>
      <c r="L80" s="81">
        <v>23</v>
      </c>
      <c r="M80" s="62">
        <v>168</v>
      </c>
      <c r="N80" s="206">
        <v>24</v>
      </c>
      <c r="O80" s="19">
        <v>0</v>
      </c>
      <c r="P80" s="76">
        <v>388</v>
      </c>
      <c r="Q80" s="76">
        <v>0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>
        <v>0</v>
      </c>
      <c r="F81" s="9">
        <v>0</v>
      </c>
      <c r="G81" s="7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9">
        <v>0</v>
      </c>
      <c r="N81" s="96">
        <v>0</v>
      </c>
      <c r="O81" s="21">
        <v>0</v>
      </c>
      <c r="P81" s="23">
        <v>0</v>
      </c>
      <c r="Q81" s="23">
        <v>0</v>
      </c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275</v>
      </c>
      <c r="E82" s="7">
        <v>69</v>
      </c>
      <c r="F82" s="9">
        <v>206</v>
      </c>
      <c r="G82" s="52"/>
      <c r="H82" s="121"/>
      <c r="I82" s="121"/>
      <c r="J82" s="11">
        <v>0</v>
      </c>
      <c r="K82" s="11">
        <v>5</v>
      </c>
      <c r="L82" s="11">
        <v>18</v>
      </c>
      <c r="M82" s="9">
        <v>206</v>
      </c>
      <c r="N82" s="96">
        <v>46</v>
      </c>
      <c r="O82" s="21">
        <v>7</v>
      </c>
      <c r="P82" s="23">
        <v>275</v>
      </c>
      <c r="Q82" s="23">
        <v>3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12</v>
      </c>
      <c r="E83" s="7">
        <v>6</v>
      </c>
      <c r="F83" s="9">
        <v>6</v>
      </c>
      <c r="G83" s="52"/>
      <c r="H83" s="121"/>
      <c r="I83" s="121"/>
      <c r="J83" s="11">
        <v>1</v>
      </c>
      <c r="K83" s="11">
        <v>8</v>
      </c>
      <c r="L83" s="11">
        <v>0</v>
      </c>
      <c r="M83" s="9">
        <v>3</v>
      </c>
      <c r="N83" s="96">
        <v>0</v>
      </c>
      <c r="O83" s="21">
        <v>0</v>
      </c>
      <c r="P83" s="23">
        <v>12</v>
      </c>
      <c r="Q83" s="23">
        <v>0</v>
      </c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14</v>
      </c>
      <c r="E84" s="7">
        <v>1</v>
      </c>
      <c r="F84" s="9">
        <v>13</v>
      </c>
      <c r="G84" s="52"/>
      <c r="H84" s="121"/>
      <c r="I84" s="121"/>
      <c r="J84" s="11">
        <v>0</v>
      </c>
      <c r="K84" s="11">
        <v>1</v>
      </c>
      <c r="L84" s="11">
        <v>0</v>
      </c>
      <c r="M84" s="9">
        <v>13</v>
      </c>
      <c r="N84" s="96">
        <v>0</v>
      </c>
      <c r="O84" s="21">
        <v>3</v>
      </c>
      <c r="P84" s="23">
        <v>14</v>
      </c>
      <c r="Q84" s="23">
        <v>0</v>
      </c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26</v>
      </c>
      <c r="E85" s="7">
        <v>6</v>
      </c>
      <c r="F85" s="9">
        <v>20</v>
      </c>
      <c r="G85" s="52"/>
      <c r="H85" s="121"/>
      <c r="I85" s="121"/>
      <c r="J85" s="11">
        <v>4</v>
      </c>
      <c r="K85" s="11">
        <v>3</v>
      </c>
      <c r="L85" s="11">
        <v>5</v>
      </c>
      <c r="M85" s="9">
        <v>14</v>
      </c>
      <c r="N85" s="96">
        <v>0</v>
      </c>
      <c r="O85" s="21">
        <v>1</v>
      </c>
      <c r="P85" s="23">
        <v>26</v>
      </c>
      <c r="Q85" s="23">
        <v>0</v>
      </c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>
        <v>0</v>
      </c>
      <c r="F86" s="9">
        <v>0</v>
      </c>
      <c r="G86" s="52"/>
      <c r="H86" s="121"/>
      <c r="I86" s="121"/>
      <c r="J86" s="11">
        <v>0</v>
      </c>
      <c r="K86" s="11">
        <v>0</v>
      </c>
      <c r="L86" s="11">
        <v>0</v>
      </c>
      <c r="M86" s="9">
        <v>0</v>
      </c>
      <c r="N86" s="96">
        <v>0</v>
      </c>
      <c r="O86" s="21">
        <v>0</v>
      </c>
      <c r="P86" s="23">
        <v>0</v>
      </c>
      <c r="Q86" s="23">
        <v>0</v>
      </c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>
        <v>0</v>
      </c>
      <c r="F87" s="9">
        <v>0</v>
      </c>
      <c r="G87" s="52"/>
      <c r="H87" s="121"/>
      <c r="I87" s="121"/>
      <c r="J87" s="11">
        <v>0</v>
      </c>
      <c r="K87" s="11">
        <v>0</v>
      </c>
      <c r="L87" s="11">
        <v>0</v>
      </c>
      <c r="M87" s="9">
        <v>0</v>
      </c>
      <c r="N87" s="96">
        <v>0</v>
      </c>
      <c r="O87" s="21">
        <v>0</v>
      </c>
      <c r="P87" s="23">
        <v>0</v>
      </c>
      <c r="Q87" s="23">
        <v>0</v>
      </c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>
        <v>0</v>
      </c>
      <c r="F88" s="9">
        <v>0</v>
      </c>
      <c r="G88" s="52"/>
      <c r="H88" s="121"/>
      <c r="I88" s="121"/>
      <c r="J88" s="121"/>
      <c r="K88" s="121"/>
      <c r="L88" s="11">
        <v>0</v>
      </c>
      <c r="M88" s="9">
        <v>0</v>
      </c>
      <c r="N88" s="96">
        <v>0</v>
      </c>
      <c r="O88" s="21">
        <v>0</v>
      </c>
      <c r="P88" s="23">
        <v>0</v>
      </c>
      <c r="Q88" s="23">
        <v>0</v>
      </c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15</v>
      </c>
      <c r="E89" s="7">
        <v>6</v>
      </c>
      <c r="F89" s="9">
        <v>9</v>
      </c>
      <c r="G89" s="52"/>
      <c r="H89" s="121"/>
      <c r="I89" s="11"/>
      <c r="J89" s="11"/>
      <c r="K89" s="11"/>
      <c r="L89" s="11">
        <v>2</v>
      </c>
      <c r="M89" s="9">
        <v>13</v>
      </c>
      <c r="N89" s="96">
        <v>0</v>
      </c>
      <c r="O89" s="21">
        <v>0</v>
      </c>
      <c r="P89" s="23">
        <v>15</v>
      </c>
      <c r="Q89" s="23">
        <v>0</v>
      </c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>
        <v>0</v>
      </c>
      <c r="F90" s="9">
        <v>0</v>
      </c>
      <c r="G90" s="7"/>
      <c r="H90" s="121"/>
      <c r="I90" s="121"/>
      <c r="J90" s="121"/>
      <c r="K90" s="11"/>
      <c r="L90" s="121"/>
      <c r="M90" s="227"/>
      <c r="N90" s="117"/>
      <c r="O90" s="55"/>
      <c r="P90" s="23">
        <v>0</v>
      </c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>
        <v>0</v>
      </c>
      <c r="F91" s="9">
        <v>0</v>
      </c>
      <c r="G91" s="7"/>
      <c r="H91" s="121"/>
      <c r="I91" s="121"/>
      <c r="J91" s="121"/>
      <c r="K91" s="11"/>
      <c r="L91" s="121"/>
      <c r="M91" s="227"/>
      <c r="N91" s="117"/>
      <c r="O91" s="55"/>
      <c r="P91" s="23">
        <v>0</v>
      </c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265</v>
      </c>
      <c r="E92" s="7">
        <v>111</v>
      </c>
      <c r="F92" s="9">
        <v>154</v>
      </c>
      <c r="G92" s="7"/>
      <c r="H92" s="11"/>
      <c r="I92" s="11"/>
      <c r="J92" s="11">
        <v>36</v>
      </c>
      <c r="K92" s="11">
        <v>97</v>
      </c>
      <c r="L92" s="11">
        <v>127</v>
      </c>
      <c r="M92" s="9">
        <v>5</v>
      </c>
      <c r="N92" s="96">
        <v>0</v>
      </c>
      <c r="O92" s="55"/>
      <c r="P92" s="23">
        <v>265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7</v>
      </c>
      <c r="E93" s="7">
        <v>2</v>
      </c>
      <c r="F93" s="9">
        <v>5</v>
      </c>
      <c r="G93" s="7"/>
      <c r="H93" s="11"/>
      <c r="I93" s="11"/>
      <c r="J93" s="11">
        <v>1</v>
      </c>
      <c r="K93" s="11">
        <v>3</v>
      </c>
      <c r="L93" s="11">
        <v>3</v>
      </c>
      <c r="M93" s="9">
        <v>0</v>
      </c>
      <c r="N93" s="96">
        <v>0</v>
      </c>
      <c r="O93" s="55"/>
      <c r="P93" s="23">
        <v>7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12</v>
      </c>
      <c r="E94" s="7">
        <v>6</v>
      </c>
      <c r="F94" s="9">
        <v>6</v>
      </c>
      <c r="G94" s="7"/>
      <c r="H94" s="11"/>
      <c r="I94" s="11"/>
      <c r="J94" s="11">
        <v>3</v>
      </c>
      <c r="K94" s="11">
        <v>5</v>
      </c>
      <c r="L94" s="11">
        <v>4</v>
      </c>
      <c r="M94" s="9">
        <v>0</v>
      </c>
      <c r="N94" s="96">
        <v>0</v>
      </c>
      <c r="O94" s="55"/>
      <c r="P94" s="23">
        <v>12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>
        <v>0</v>
      </c>
      <c r="F95" s="9">
        <v>0</v>
      </c>
      <c r="G95" s="7"/>
      <c r="H95" s="11"/>
      <c r="I95" s="11"/>
      <c r="J95" s="11">
        <v>0</v>
      </c>
      <c r="K95" s="11">
        <v>0</v>
      </c>
      <c r="L95" s="11">
        <v>0</v>
      </c>
      <c r="M95" s="9">
        <v>0</v>
      </c>
      <c r="N95" s="96">
        <v>0</v>
      </c>
      <c r="O95" s="55"/>
      <c r="P95" s="23">
        <v>0</v>
      </c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>
        <v>0</v>
      </c>
      <c r="F96" s="9">
        <v>0</v>
      </c>
      <c r="G96" s="52"/>
      <c r="H96" s="121"/>
      <c r="I96" s="121"/>
      <c r="J96" s="11">
        <v>0</v>
      </c>
      <c r="K96" s="11">
        <v>0</v>
      </c>
      <c r="L96" s="11">
        <v>0</v>
      </c>
      <c r="M96" s="9">
        <v>0</v>
      </c>
      <c r="N96" s="96">
        <v>0</v>
      </c>
      <c r="O96" s="21">
        <v>0</v>
      </c>
      <c r="P96" s="23">
        <v>0</v>
      </c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>
        <v>0</v>
      </c>
      <c r="F97" s="9">
        <v>0</v>
      </c>
      <c r="G97" s="52"/>
      <c r="H97" s="121"/>
      <c r="I97" s="121"/>
      <c r="J97" s="11">
        <v>0</v>
      </c>
      <c r="K97" s="11">
        <v>0</v>
      </c>
      <c r="L97" s="11">
        <v>0</v>
      </c>
      <c r="M97" s="9">
        <v>0</v>
      </c>
      <c r="N97" s="96">
        <v>0</v>
      </c>
      <c r="O97" s="21">
        <v>0</v>
      </c>
      <c r="P97" s="23">
        <v>0</v>
      </c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29</v>
      </c>
      <c r="E98" s="7">
        <v>6</v>
      </c>
      <c r="F98" s="9">
        <v>23</v>
      </c>
      <c r="G98" s="52"/>
      <c r="H98" s="121"/>
      <c r="I98" s="121"/>
      <c r="J98" s="121"/>
      <c r="K98" s="121"/>
      <c r="L98" s="11">
        <v>0</v>
      </c>
      <c r="M98" s="9">
        <v>17</v>
      </c>
      <c r="N98" s="96">
        <v>12</v>
      </c>
      <c r="O98" s="21">
        <v>3</v>
      </c>
      <c r="P98" s="23">
        <v>29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>
        <v>0</v>
      </c>
      <c r="F99" s="9">
        <v>0</v>
      </c>
      <c r="G99" s="52"/>
      <c r="H99" s="121"/>
      <c r="I99" s="121"/>
      <c r="J99" s="121"/>
      <c r="K99" s="121"/>
      <c r="L99" s="11">
        <v>0</v>
      </c>
      <c r="M99" s="9">
        <v>0</v>
      </c>
      <c r="N99" s="96">
        <v>0</v>
      </c>
      <c r="O99" s="21">
        <v>0</v>
      </c>
      <c r="P99" s="23">
        <v>0</v>
      </c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10</v>
      </c>
      <c r="E100" s="7">
        <v>2</v>
      </c>
      <c r="F100" s="9">
        <v>8</v>
      </c>
      <c r="G100" s="52"/>
      <c r="H100" s="121"/>
      <c r="I100" s="121"/>
      <c r="J100" s="121"/>
      <c r="K100" s="121"/>
      <c r="L100" s="11">
        <v>0</v>
      </c>
      <c r="M100" s="9">
        <v>6</v>
      </c>
      <c r="N100" s="96">
        <v>4</v>
      </c>
      <c r="O100" s="21">
        <v>0</v>
      </c>
      <c r="P100" s="23">
        <v>10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1</v>
      </c>
      <c r="E101" s="7">
        <v>0</v>
      </c>
      <c r="F101" s="9">
        <v>1</v>
      </c>
      <c r="G101" s="7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9">
        <v>1</v>
      </c>
      <c r="N101" s="96">
        <v>0</v>
      </c>
      <c r="O101" s="21">
        <v>0</v>
      </c>
      <c r="P101" s="23">
        <v>1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123</v>
      </c>
      <c r="E102" s="7">
        <v>46</v>
      </c>
      <c r="F102" s="9">
        <v>77</v>
      </c>
      <c r="G102" s="7">
        <v>4</v>
      </c>
      <c r="H102" s="11">
        <v>0</v>
      </c>
      <c r="I102" s="11">
        <v>0</v>
      </c>
      <c r="J102" s="11">
        <v>2</v>
      </c>
      <c r="K102" s="11">
        <v>8</v>
      </c>
      <c r="L102" s="11">
        <v>34</v>
      </c>
      <c r="M102" s="9">
        <v>69</v>
      </c>
      <c r="N102" s="96">
        <v>6</v>
      </c>
      <c r="O102" s="21">
        <v>0</v>
      </c>
      <c r="P102" s="23">
        <v>123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>
        <v>0</v>
      </c>
      <c r="F103" s="9">
        <v>0</v>
      </c>
      <c r="G103" s="7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9">
        <v>0</v>
      </c>
      <c r="N103" s="96">
        <v>0</v>
      </c>
      <c r="O103" s="21">
        <v>0</v>
      </c>
      <c r="P103" s="23">
        <v>0</v>
      </c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16</v>
      </c>
      <c r="E104" s="7">
        <v>5</v>
      </c>
      <c r="F104" s="9">
        <v>11</v>
      </c>
      <c r="G104" s="7">
        <v>1</v>
      </c>
      <c r="H104" s="11">
        <v>2</v>
      </c>
      <c r="I104" s="11">
        <v>3</v>
      </c>
      <c r="J104" s="11">
        <v>2</v>
      </c>
      <c r="K104" s="11">
        <v>7</v>
      </c>
      <c r="L104" s="11">
        <v>1</v>
      </c>
      <c r="M104" s="9">
        <v>0</v>
      </c>
      <c r="N104" s="96">
        <v>0</v>
      </c>
      <c r="O104" s="21">
        <v>0</v>
      </c>
      <c r="P104" s="23">
        <v>16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>
        <v>0</v>
      </c>
      <c r="F105" s="9">
        <v>0</v>
      </c>
      <c r="G105" s="28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20">
        <v>0</v>
      </c>
      <c r="N105" s="101">
        <v>0</v>
      </c>
      <c r="O105" s="29">
        <v>0</v>
      </c>
      <c r="P105" s="23">
        <v>0</v>
      </c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>
        <v>0</v>
      </c>
      <c r="F106" s="9">
        <v>0</v>
      </c>
      <c r="G106" s="1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15">
        <v>0</v>
      </c>
      <c r="N106" s="97">
        <v>0</v>
      </c>
      <c r="O106" s="13">
        <v>0</v>
      </c>
      <c r="P106" s="23">
        <v>0</v>
      </c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1410</v>
      </c>
      <c r="E107" s="140">
        <f t="shared" si="11"/>
        <v>513</v>
      </c>
      <c r="F107" s="158">
        <f t="shared" si="11"/>
        <v>897</v>
      </c>
      <c r="G107" s="43">
        <f t="shared" si="11"/>
        <v>77</v>
      </c>
      <c r="H107" s="44">
        <f t="shared" si="11"/>
        <v>48</v>
      </c>
      <c r="I107" s="44">
        <f t="shared" si="11"/>
        <v>40</v>
      </c>
      <c r="J107" s="44">
        <f t="shared" si="11"/>
        <v>70</v>
      </c>
      <c r="K107" s="44">
        <f t="shared" si="11"/>
        <v>201</v>
      </c>
      <c r="L107" s="44">
        <f t="shared" si="11"/>
        <v>233</v>
      </c>
      <c r="M107" s="330">
        <f t="shared" si="11"/>
        <v>619</v>
      </c>
      <c r="N107" s="331">
        <f t="shared" si="11"/>
        <v>122</v>
      </c>
      <c r="O107" s="332">
        <f t="shared" si="11"/>
        <v>15</v>
      </c>
      <c r="P107" s="44">
        <f t="shared" si="11"/>
        <v>1410</v>
      </c>
      <c r="Q107" s="158">
        <f t="shared" si="11"/>
        <v>3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754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750" t="s">
        <v>2</v>
      </c>
      <c r="F122" s="337" t="s">
        <v>3</v>
      </c>
      <c r="G122" s="40" t="s">
        <v>2</v>
      </c>
      <c r="H122" s="747" t="s">
        <v>3</v>
      </c>
      <c r="I122" s="744" t="s">
        <v>2</v>
      </c>
      <c r="J122" s="747" t="s">
        <v>3</v>
      </c>
      <c r="K122" s="744" t="s">
        <v>2</v>
      </c>
      <c r="L122" s="746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744" t="s">
        <v>2</v>
      </c>
      <c r="H153" s="747" t="s">
        <v>3</v>
      </c>
      <c r="I153" s="745" t="s">
        <v>2</v>
      </c>
      <c r="J153" s="745" t="s">
        <v>3</v>
      </c>
      <c r="K153" s="744" t="s">
        <v>2</v>
      </c>
      <c r="L153" s="747" t="s">
        <v>3</v>
      </c>
      <c r="M153" s="744" t="s">
        <v>2</v>
      </c>
      <c r="N153" s="747" t="s">
        <v>3</v>
      </c>
      <c r="O153" s="744" t="s">
        <v>2</v>
      </c>
      <c r="P153" s="747" t="s">
        <v>3</v>
      </c>
      <c r="Q153" s="744" t="s">
        <v>2</v>
      </c>
      <c r="R153" s="747" t="s">
        <v>3</v>
      </c>
      <c r="S153" s="744" t="s">
        <v>2</v>
      </c>
      <c r="T153" s="747" t="s">
        <v>3</v>
      </c>
      <c r="U153" s="744" t="s">
        <v>2</v>
      </c>
      <c r="V153" s="747" t="s">
        <v>3</v>
      </c>
      <c r="W153" s="744" t="s">
        <v>2</v>
      </c>
      <c r="X153" s="747" t="s">
        <v>3</v>
      </c>
      <c r="Y153" s="744" t="s">
        <v>2</v>
      </c>
      <c r="Z153" s="746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755" t="s">
        <v>1</v>
      </c>
      <c r="E161" s="177" t="s">
        <v>2</v>
      </c>
      <c r="F161" s="749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75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757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97</v>
      </c>
      <c r="E169" s="435">
        <f t="shared" ref="E169:F182" si="22">SUM(G169+I169+K169+M169+O169+Q169+S169+U169)</f>
        <v>29</v>
      </c>
      <c r="F169" s="436">
        <f t="shared" si="22"/>
        <v>68</v>
      </c>
      <c r="G169" s="148">
        <v>2</v>
      </c>
      <c r="H169" s="149">
        <v>3</v>
      </c>
      <c r="I169" s="150">
        <v>0</v>
      </c>
      <c r="J169" s="149">
        <v>3</v>
      </c>
      <c r="K169" s="150">
        <v>3</v>
      </c>
      <c r="L169" s="149">
        <v>4</v>
      </c>
      <c r="M169" s="150">
        <v>2</v>
      </c>
      <c r="N169" s="149">
        <v>2</v>
      </c>
      <c r="O169" s="150">
        <v>6</v>
      </c>
      <c r="P169" s="149">
        <v>11</v>
      </c>
      <c r="Q169" s="150">
        <v>2</v>
      </c>
      <c r="R169" s="149">
        <v>4</v>
      </c>
      <c r="S169" s="150">
        <v>11</v>
      </c>
      <c r="T169" s="149">
        <v>32</v>
      </c>
      <c r="U169" s="150">
        <v>3</v>
      </c>
      <c r="V169" s="437">
        <v>9</v>
      </c>
      <c r="W169" s="438">
        <v>0</v>
      </c>
      <c r="X169" s="439">
        <v>0</v>
      </c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510</v>
      </c>
      <c r="E170" s="441">
        <f t="shared" si="22"/>
        <v>181</v>
      </c>
      <c r="F170" s="442">
        <f t="shared" si="22"/>
        <v>329</v>
      </c>
      <c r="G170" s="443">
        <v>5</v>
      </c>
      <c r="H170" s="444">
        <v>1</v>
      </c>
      <c r="I170" s="445">
        <v>5</v>
      </c>
      <c r="J170" s="444">
        <v>7</v>
      </c>
      <c r="K170" s="445">
        <v>8</v>
      </c>
      <c r="L170" s="444">
        <v>9</v>
      </c>
      <c r="M170" s="445">
        <v>8</v>
      </c>
      <c r="N170" s="444">
        <v>12</v>
      </c>
      <c r="O170" s="445">
        <v>13</v>
      </c>
      <c r="P170" s="444">
        <v>14</v>
      </c>
      <c r="Q170" s="445">
        <v>22</v>
      </c>
      <c r="R170" s="444">
        <v>27</v>
      </c>
      <c r="S170" s="445">
        <v>56</v>
      </c>
      <c r="T170" s="444">
        <v>124</v>
      </c>
      <c r="U170" s="445">
        <v>64</v>
      </c>
      <c r="V170" s="446">
        <v>135</v>
      </c>
      <c r="W170" s="447">
        <v>62</v>
      </c>
      <c r="X170" s="448">
        <v>133</v>
      </c>
      <c r="Y170" s="448">
        <v>61</v>
      </c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0</v>
      </c>
      <c r="E171" s="449">
        <f t="shared" si="22"/>
        <v>0</v>
      </c>
      <c r="F171" s="450">
        <f t="shared" si="22"/>
        <v>0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/>
      <c r="U171" s="453"/>
      <c r="V171" s="454"/>
      <c r="W171" s="455"/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0</v>
      </c>
      <c r="E172" s="135">
        <f t="shared" si="22"/>
        <v>0</v>
      </c>
      <c r="F172" s="458">
        <f t="shared" si="22"/>
        <v>0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/>
      <c r="T172" s="152"/>
      <c r="U172" s="153"/>
      <c r="V172" s="459"/>
      <c r="W172" s="460"/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0</v>
      </c>
      <c r="E173" s="135">
        <f t="shared" si="22"/>
        <v>0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/>
      <c r="U173" s="153"/>
      <c r="V173" s="459"/>
      <c r="W173" s="460"/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67</v>
      </c>
      <c r="E175" s="133">
        <f t="shared" si="22"/>
        <v>25</v>
      </c>
      <c r="F175" s="465">
        <f t="shared" si="22"/>
        <v>42</v>
      </c>
      <c r="G175" s="148">
        <v>3</v>
      </c>
      <c r="H175" s="149"/>
      <c r="I175" s="150"/>
      <c r="J175" s="149"/>
      <c r="K175" s="150">
        <v>1</v>
      </c>
      <c r="L175" s="149"/>
      <c r="M175" s="150"/>
      <c r="N175" s="149">
        <v>1</v>
      </c>
      <c r="O175" s="150"/>
      <c r="P175" s="149">
        <v>1</v>
      </c>
      <c r="Q175" s="150">
        <v>5</v>
      </c>
      <c r="R175" s="149">
        <v>7</v>
      </c>
      <c r="S175" s="150">
        <v>15</v>
      </c>
      <c r="T175" s="149">
        <v>32</v>
      </c>
      <c r="U175" s="150">
        <v>1</v>
      </c>
      <c r="V175" s="437">
        <v>1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182</v>
      </c>
      <c r="E176" s="135">
        <f t="shared" si="22"/>
        <v>84</v>
      </c>
      <c r="F176" s="458">
        <f t="shared" si="22"/>
        <v>98</v>
      </c>
      <c r="G176" s="151">
        <v>3</v>
      </c>
      <c r="H176" s="152">
        <v>2</v>
      </c>
      <c r="I176" s="153">
        <v>3</v>
      </c>
      <c r="J176" s="152"/>
      <c r="K176" s="153">
        <v>1</v>
      </c>
      <c r="L176" s="152"/>
      <c r="M176" s="153">
        <v>2</v>
      </c>
      <c r="N176" s="152">
        <v>1</v>
      </c>
      <c r="O176" s="153">
        <v>9</v>
      </c>
      <c r="P176" s="152">
        <v>4</v>
      </c>
      <c r="Q176" s="153">
        <v>10</v>
      </c>
      <c r="R176" s="152">
        <v>23</v>
      </c>
      <c r="S176" s="153">
        <v>49</v>
      </c>
      <c r="T176" s="152">
        <v>65</v>
      </c>
      <c r="U176" s="153">
        <v>7</v>
      </c>
      <c r="V176" s="459">
        <v>3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63</v>
      </c>
      <c r="E177" s="135">
        <f t="shared" si="22"/>
        <v>24</v>
      </c>
      <c r="F177" s="458">
        <f t="shared" si="22"/>
        <v>39</v>
      </c>
      <c r="G177" s="151">
        <v>3</v>
      </c>
      <c r="H177" s="152"/>
      <c r="I177" s="153"/>
      <c r="J177" s="152"/>
      <c r="K177" s="153">
        <v>1</v>
      </c>
      <c r="L177" s="152"/>
      <c r="M177" s="153"/>
      <c r="N177" s="152">
        <v>1</v>
      </c>
      <c r="O177" s="153"/>
      <c r="P177" s="152">
        <v>1</v>
      </c>
      <c r="Q177" s="153">
        <v>4</v>
      </c>
      <c r="R177" s="152">
        <v>6</v>
      </c>
      <c r="S177" s="153">
        <v>15</v>
      </c>
      <c r="T177" s="152">
        <v>30</v>
      </c>
      <c r="U177" s="153">
        <v>1</v>
      </c>
      <c r="V177" s="459">
        <v>1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24</v>
      </c>
      <c r="E178" s="128">
        <f t="shared" si="22"/>
        <v>4</v>
      </c>
      <c r="F178" s="463">
        <f t="shared" si="22"/>
        <v>20</v>
      </c>
      <c r="G178" s="443">
        <v>1</v>
      </c>
      <c r="H178" s="444"/>
      <c r="I178" s="445"/>
      <c r="J178" s="444"/>
      <c r="K178" s="445"/>
      <c r="L178" s="444"/>
      <c r="M178" s="445"/>
      <c r="N178" s="444">
        <v>1</v>
      </c>
      <c r="O178" s="445">
        <v>1</v>
      </c>
      <c r="P178" s="444">
        <v>1</v>
      </c>
      <c r="Q178" s="445">
        <v>2</v>
      </c>
      <c r="R178" s="444">
        <v>5</v>
      </c>
      <c r="S178" s="445"/>
      <c r="T178" s="444">
        <v>13</v>
      </c>
      <c r="U178" s="445"/>
      <c r="V178" s="446"/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44</v>
      </c>
      <c r="E179" s="133">
        <f t="shared" si="22"/>
        <v>11</v>
      </c>
      <c r="F179" s="465">
        <f t="shared" si="22"/>
        <v>33</v>
      </c>
      <c r="G179" s="148"/>
      <c r="H179" s="149"/>
      <c r="I179" s="150"/>
      <c r="J179" s="149"/>
      <c r="K179" s="150">
        <v>2</v>
      </c>
      <c r="L179" s="149"/>
      <c r="M179" s="150">
        <v>1</v>
      </c>
      <c r="N179" s="149">
        <v>1</v>
      </c>
      <c r="O179" s="150">
        <v>3</v>
      </c>
      <c r="P179" s="149">
        <v>1</v>
      </c>
      <c r="Q179" s="150">
        <v>1</v>
      </c>
      <c r="R179" s="149">
        <v>3</v>
      </c>
      <c r="S179" s="150">
        <v>3</v>
      </c>
      <c r="T179" s="149">
        <v>28</v>
      </c>
      <c r="U179" s="150">
        <v>1</v>
      </c>
      <c r="V179" s="437"/>
      <c r="W179" s="438">
        <v>0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99</v>
      </c>
      <c r="E180" s="135">
        <f t="shared" si="22"/>
        <v>23</v>
      </c>
      <c r="F180" s="458">
        <f t="shared" si="22"/>
        <v>76</v>
      </c>
      <c r="G180" s="151"/>
      <c r="H180" s="152"/>
      <c r="I180" s="153"/>
      <c r="J180" s="152"/>
      <c r="K180" s="153">
        <v>1</v>
      </c>
      <c r="L180" s="152"/>
      <c r="M180" s="153">
        <v>4</v>
      </c>
      <c r="N180" s="152">
        <v>7</v>
      </c>
      <c r="O180" s="153">
        <v>3</v>
      </c>
      <c r="P180" s="152">
        <v>7</v>
      </c>
      <c r="Q180" s="153">
        <v>6</v>
      </c>
      <c r="R180" s="152">
        <v>7</v>
      </c>
      <c r="S180" s="153">
        <v>7</v>
      </c>
      <c r="T180" s="152">
        <v>55</v>
      </c>
      <c r="U180" s="153">
        <v>2</v>
      </c>
      <c r="V180" s="459"/>
      <c r="W180" s="460">
        <v>3</v>
      </c>
      <c r="X180" s="461"/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45</v>
      </c>
      <c r="E181" s="135">
        <f t="shared" si="22"/>
        <v>11</v>
      </c>
      <c r="F181" s="458">
        <f t="shared" si="22"/>
        <v>34</v>
      </c>
      <c r="G181" s="151"/>
      <c r="H181" s="152"/>
      <c r="I181" s="153"/>
      <c r="J181" s="152"/>
      <c r="K181" s="153">
        <v>2</v>
      </c>
      <c r="L181" s="152"/>
      <c r="M181" s="153">
        <v>1</v>
      </c>
      <c r="N181" s="152">
        <v>2</v>
      </c>
      <c r="O181" s="153">
        <v>3</v>
      </c>
      <c r="P181" s="152">
        <v>2</v>
      </c>
      <c r="Q181" s="153">
        <v>1</v>
      </c>
      <c r="R181" s="152">
        <v>3</v>
      </c>
      <c r="S181" s="153">
        <v>3</v>
      </c>
      <c r="T181" s="152">
        <v>27</v>
      </c>
      <c r="U181" s="153">
        <v>1</v>
      </c>
      <c r="V181" s="459"/>
      <c r="W181" s="460">
        <v>0</v>
      </c>
      <c r="X181" s="461"/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36</v>
      </c>
      <c r="E182" s="128">
        <f t="shared" si="22"/>
        <v>9</v>
      </c>
      <c r="F182" s="463">
        <f t="shared" si="22"/>
        <v>27</v>
      </c>
      <c r="G182" s="443"/>
      <c r="H182" s="444"/>
      <c r="I182" s="445"/>
      <c r="J182" s="444"/>
      <c r="K182" s="445"/>
      <c r="L182" s="444"/>
      <c r="M182" s="445">
        <v>2</v>
      </c>
      <c r="N182" s="444">
        <v>3</v>
      </c>
      <c r="O182" s="445">
        <v>1</v>
      </c>
      <c r="P182" s="444">
        <v>2</v>
      </c>
      <c r="Q182" s="445">
        <v>3</v>
      </c>
      <c r="R182" s="444">
        <v>2</v>
      </c>
      <c r="S182" s="445">
        <v>2</v>
      </c>
      <c r="T182" s="444">
        <v>20</v>
      </c>
      <c r="U182" s="445">
        <v>1</v>
      </c>
      <c r="V182" s="446"/>
      <c r="W182" s="447">
        <v>4</v>
      </c>
      <c r="X182" s="448"/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17</v>
      </c>
      <c r="E183" s="133">
        <f>SUM(G183+I183+K183+M183+O183+Q183+U183)</f>
        <v>6</v>
      </c>
      <c r="F183" s="465">
        <f>SUM(H183+J183+L183+N183+P183+R183+V183)</f>
        <v>11</v>
      </c>
      <c r="G183" s="148">
        <v>2</v>
      </c>
      <c r="H183" s="149">
        <v>1</v>
      </c>
      <c r="I183" s="150"/>
      <c r="J183" s="149">
        <v>6</v>
      </c>
      <c r="K183" s="150">
        <v>1</v>
      </c>
      <c r="L183" s="149">
        <v>2</v>
      </c>
      <c r="M183" s="150"/>
      <c r="N183" s="149">
        <v>1</v>
      </c>
      <c r="O183" s="150">
        <v>1</v>
      </c>
      <c r="P183" s="149">
        <v>1</v>
      </c>
      <c r="Q183" s="150">
        <v>2</v>
      </c>
      <c r="R183" s="149"/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119</v>
      </c>
      <c r="E184" s="135">
        <f>SUM(G184+I184+K184+M184+O184+Q184+U184)</f>
        <v>65</v>
      </c>
      <c r="F184" s="458">
        <f>SUM(H184+J184+L184+N184+P184+R184+V184)</f>
        <v>54</v>
      </c>
      <c r="G184" s="151">
        <v>21</v>
      </c>
      <c r="H184" s="152">
        <v>21</v>
      </c>
      <c r="I184" s="153">
        <v>8</v>
      </c>
      <c r="J184" s="152">
        <v>14</v>
      </c>
      <c r="K184" s="153">
        <v>11</v>
      </c>
      <c r="L184" s="152">
        <v>6</v>
      </c>
      <c r="M184" s="153">
        <v>5</v>
      </c>
      <c r="N184" s="152">
        <v>1</v>
      </c>
      <c r="O184" s="153">
        <v>15</v>
      </c>
      <c r="P184" s="152">
        <v>9</v>
      </c>
      <c r="Q184" s="153">
        <v>5</v>
      </c>
      <c r="R184" s="152">
        <v>3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22</v>
      </c>
      <c r="E185" s="135">
        <f t="shared" ref="E185:F200" si="23">SUM(G185+I185+K185+M185+O185+Q185+S185+U185)</f>
        <v>9</v>
      </c>
      <c r="F185" s="458">
        <f t="shared" si="23"/>
        <v>13</v>
      </c>
      <c r="G185" s="151">
        <v>2</v>
      </c>
      <c r="H185" s="152">
        <v>2</v>
      </c>
      <c r="I185" s="153"/>
      <c r="J185" s="152">
        <v>6</v>
      </c>
      <c r="K185" s="153">
        <v>2</v>
      </c>
      <c r="L185" s="152">
        <v>3</v>
      </c>
      <c r="M185" s="153"/>
      <c r="N185" s="152">
        <v>1</v>
      </c>
      <c r="O185" s="153">
        <v>3</v>
      </c>
      <c r="P185" s="152">
        <v>1</v>
      </c>
      <c r="Q185" s="153">
        <v>2</v>
      </c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15</v>
      </c>
      <c r="E186" s="128">
        <f t="shared" si="23"/>
        <v>7</v>
      </c>
      <c r="F186" s="463">
        <f t="shared" si="23"/>
        <v>8</v>
      </c>
      <c r="G186" s="443">
        <v>1</v>
      </c>
      <c r="H186" s="444">
        <v>4</v>
      </c>
      <c r="I186" s="445">
        <v>2</v>
      </c>
      <c r="J186" s="444"/>
      <c r="K186" s="445"/>
      <c r="L186" s="444">
        <v>1</v>
      </c>
      <c r="M186" s="445">
        <v>1</v>
      </c>
      <c r="N186" s="444"/>
      <c r="O186" s="445">
        <v>3</v>
      </c>
      <c r="P186" s="444">
        <v>3</v>
      </c>
      <c r="Q186" s="445"/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33</v>
      </c>
      <c r="E187" s="449">
        <f t="shared" si="23"/>
        <v>9</v>
      </c>
      <c r="F187" s="450">
        <f t="shared" si="23"/>
        <v>24</v>
      </c>
      <c r="G187" s="451"/>
      <c r="H187" s="452"/>
      <c r="I187" s="453"/>
      <c r="J187" s="452"/>
      <c r="K187" s="453"/>
      <c r="L187" s="452"/>
      <c r="M187" s="453"/>
      <c r="N187" s="452"/>
      <c r="O187" s="453">
        <v>1</v>
      </c>
      <c r="P187" s="452"/>
      <c r="Q187" s="453">
        <v>1</v>
      </c>
      <c r="R187" s="452">
        <v>1</v>
      </c>
      <c r="S187" s="453">
        <v>6</v>
      </c>
      <c r="T187" s="452">
        <v>20</v>
      </c>
      <c r="U187" s="453">
        <v>1</v>
      </c>
      <c r="V187" s="454">
        <v>3</v>
      </c>
      <c r="W187" s="455">
        <v>0</v>
      </c>
      <c r="X187" s="456"/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82</v>
      </c>
      <c r="E188" s="135">
        <f t="shared" si="23"/>
        <v>33</v>
      </c>
      <c r="F188" s="458">
        <f t="shared" si="23"/>
        <v>49</v>
      </c>
      <c r="G188" s="151"/>
      <c r="H188" s="152"/>
      <c r="I188" s="153"/>
      <c r="J188" s="152"/>
      <c r="K188" s="153"/>
      <c r="L188" s="152"/>
      <c r="M188" s="153"/>
      <c r="N188" s="152"/>
      <c r="O188" s="153"/>
      <c r="P188" s="152"/>
      <c r="Q188" s="153"/>
      <c r="R188" s="152"/>
      <c r="S188" s="153">
        <v>30</v>
      </c>
      <c r="T188" s="152">
        <v>45</v>
      </c>
      <c r="U188" s="153">
        <v>3</v>
      </c>
      <c r="V188" s="459">
        <v>4</v>
      </c>
      <c r="W188" s="460">
        <v>0</v>
      </c>
      <c r="X188" s="461"/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23</v>
      </c>
      <c r="E189" s="135">
        <f t="shared" si="23"/>
        <v>5</v>
      </c>
      <c r="F189" s="458">
        <f t="shared" si="23"/>
        <v>18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/>
      <c r="Q189" s="153">
        <v>1</v>
      </c>
      <c r="R189" s="152">
        <v>1</v>
      </c>
      <c r="S189" s="153">
        <v>4</v>
      </c>
      <c r="T189" s="152">
        <v>13</v>
      </c>
      <c r="U189" s="153"/>
      <c r="V189" s="459">
        <v>4</v>
      </c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18</v>
      </c>
      <c r="E190" s="136">
        <f t="shared" si="23"/>
        <v>8</v>
      </c>
      <c r="F190" s="486">
        <f t="shared" si="23"/>
        <v>10</v>
      </c>
      <c r="G190" s="487"/>
      <c r="H190" s="488"/>
      <c r="I190" s="489"/>
      <c r="J190" s="488"/>
      <c r="K190" s="489"/>
      <c r="L190" s="488"/>
      <c r="M190" s="489"/>
      <c r="N190" s="488"/>
      <c r="O190" s="489">
        <v>1</v>
      </c>
      <c r="P190" s="488"/>
      <c r="Q190" s="489"/>
      <c r="R190" s="488">
        <v>1</v>
      </c>
      <c r="S190" s="489">
        <v>6</v>
      </c>
      <c r="T190" s="488">
        <v>8</v>
      </c>
      <c r="U190" s="489">
        <v>1</v>
      </c>
      <c r="V190" s="490">
        <v>1</v>
      </c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2</v>
      </c>
      <c r="E191" s="133">
        <f t="shared" si="23"/>
        <v>1</v>
      </c>
      <c r="F191" s="465">
        <f t="shared" si="23"/>
        <v>1</v>
      </c>
      <c r="G191" s="148"/>
      <c r="H191" s="149"/>
      <c r="I191" s="150"/>
      <c r="J191" s="149"/>
      <c r="K191" s="150"/>
      <c r="L191" s="149"/>
      <c r="M191" s="150"/>
      <c r="N191" s="149"/>
      <c r="O191" s="150">
        <v>1</v>
      </c>
      <c r="P191" s="149"/>
      <c r="Q191" s="150"/>
      <c r="R191" s="149">
        <v>1</v>
      </c>
      <c r="S191" s="150"/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174</v>
      </c>
      <c r="E192" s="135">
        <f t="shared" si="23"/>
        <v>75</v>
      </c>
      <c r="F192" s="458">
        <f t="shared" si="23"/>
        <v>99</v>
      </c>
      <c r="G192" s="151"/>
      <c r="H192" s="152"/>
      <c r="I192" s="153"/>
      <c r="J192" s="152"/>
      <c r="K192" s="153"/>
      <c r="L192" s="152"/>
      <c r="M192" s="153">
        <v>8</v>
      </c>
      <c r="N192" s="152">
        <v>10</v>
      </c>
      <c r="O192" s="153">
        <v>14</v>
      </c>
      <c r="P192" s="152">
        <v>24</v>
      </c>
      <c r="Q192" s="153">
        <v>22</v>
      </c>
      <c r="R192" s="152">
        <v>34</v>
      </c>
      <c r="S192" s="153">
        <v>28</v>
      </c>
      <c r="T192" s="152">
        <v>29</v>
      </c>
      <c r="U192" s="153">
        <v>3</v>
      </c>
      <c r="V192" s="459">
        <v>2</v>
      </c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2</v>
      </c>
      <c r="E193" s="135">
        <f t="shared" si="23"/>
        <v>1</v>
      </c>
      <c r="F193" s="458">
        <f t="shared" si="23"/>
        <v>1</v>
      </c>
      <c r="G193" s="151"/>
      <c r="H193" s="152"/>
      <c r="I193" s="153"/>
      <c r="J193" s="152"/>
      <c r="K193" s="153"/>
      <c r="L193" s="152"/>
      <c r="M193" s="153"/>
      <c r="N193" s="152"/>
      <c r="O193" s="153">
        <v>1</v>
      </c>
      <c r="P193" s="152"/>
      <c r="Q193" s="153"/>
      <c r="R193" s="152">
        <v>1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0</v>
      </c>
      <c r="E194" s="128">
        <f t="shared" si="23"/>
        <v>0</v>
      </c>
      <c r="F194" s="463">
        <f t="shared" si="23"/>
        <v>0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/>
      <c r="R194" s="444"/>
      <c r="S194" s="445"/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25</v>
      </c>
      <c r="E195" s="449">
        <f t="shared" si="23"/>
        <v>9</v>
      </c>
      <c r="F195" s="450">
        <f t="shared" si="23"/>
        <v>16</v>
      </c>
      <c r="G195" s="451"/>
      <c r="H195" s="452"/>
      <c r="I195" s="453"/>
      <c r="J195" s="452"/>
      <c r="K195" s="453"/>
      <c r="L195" s="452"/>
      <c r="M195" s="453"/>
      <c r="N195" s="452"/>
      <c r="O195" s="453"/>
      <c r="P195" s="452"/>
      <c r="Q195" s="453"/>
      <c r="R195" s="452">
        <v>1</v>
      </c>
      <c r="S195" s="453">
        <v>8</v>
      </c>
      <c r="T195" s="452">
        <v>11</v>
      </c>
      <c r="U195" s="453">
        <v>1</v>
      </c>
      <c r="V195" s="454">
        <v>4</v>
      </c>
      <c r="W195" s="455">
        <v>1</v>
      </c>
      <c r="X195" s="456"/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130</v>
      </c>
      <c r="E196" s="135">
        <f t="shared" si="23"/>
        <v>35</v>
      </c>
      <c r="F196" s="458">
        <f t="shared" si="23"/>
        <v>95</v>
      </c>
      <c r="G196" s="151"/>
      <c r="H196" s="152"/>
      <c r="I196" s="153"/>
      <c r="J196" s="152"/>
      <c r="K196" s="153"/>
      <c r="L196" s="152"/>
      <c r="M196" s="153"/>
      <c r="N196" s="152"/>
      <c r="O196" s="153">
        <v>1</v>
      </c>
      <c r="P196" s="152">
        <v>2</v>
      </c>
      <c r="Q196" s="153"/>
      <c r="R196" s="152">
        <v>6</v>
      </c>
      <c r="S196" s="153">
        <v>31</v>
      </c>
      <c r="T196" s="152">
        <v>75</v>
      </c>
      <c r="U196" s="153">
        <v>3</v>
      </c>
      <c r="V196" s="459">
        <v>12</v>
      </c>
      <c r="W196" s="460">
        <v>6</v>
      </c>
      <c r="X196" s="461">
        <v>3</v>
      </c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21</v>
      </c>
      <c r="E197" s="135">
        <f t="shared" si="23"/>
        <v>8</v>
      </c>
      <c r="F197" s="458">
        <f t="shared" si="23"/>
        <v>13</v>
      </c>
      <c r="G197" s="151"/>
      <c r="H197" s="152"/>
      <c r="I197" s="153"/>
      <c r="J197" s="152"/>
      <c r="K197" s="153"/>
      <c r="L197" s="152"/>
      <c r="M197" s="153"/>
      <c r="N197" s="152"/>
      <c r="O197" s="153"/>
      <c r="P197" s="152"/>
      <c r="Q197" s="153"/>
      <c r="R197" s="152">
        <v>1</v>
      </c>
      <c r="S197" s="153">
        <v>7</v>
      </c>
      <c r="T197" s="152">
        <v>8</v>
      </c>
      <c r="U197" s="153">
        <v>1</v>
      </c>
      <c r="V197" s="459">
        <v>4</v>
      </c>
      <c r="W197" s="460">
        <v>0</v>
      </c>
      <c r="X197" s="461"/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14</v>
      </c>
      <c r="E198" s="136">
        <f t="shared" si="23"/>
        <v>2</v>
      </c>
      <c r="F198" s="486">
        <f t="shared" si="23"/>
        <v>12</v>
      </c>
      <c r="G198" s="487"/>
      <c r="H198" s="488"/>
      <c r="I198" s="489"/>
      <c r="J198" s="488"/>
      <c r="K198" s="489"/>
      <c r="L198" s="488"/>
      <c r="M198" s="489"/>
      <c r="N198" s="488"/>
      <c r="O198" s="489"/>
      <c r="P198" s="488"/>
      <c r="Q198" s="489"/>
      <c r="R198" s="488">
        <v>1</v>
      </c>
      <c r="S198" s="489">
        <v>2</v>
      </c>
      <c r="T198" s="488">
        <v>9</v>
      </c>
      <c r="U198" s="489"/>
      <c r="V198" s="490">
        <v>2</v>
      </c>
      <c r="W198" s="491">
        <v>1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23</v>
      </c>
      <c r="E203" s="501">
        <f t="shared" si="25"/>
        <v>8</v>
      </c>
      <c r="F203" s="502">
        <f t="shared" si="25"/>
        <v>15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>
        <v>1</v>
      </c>
      <c r="R203" s="452"/>
      <c r="S203" s="453">
        <v>3</v>
      </c>
      <c r="T203" s="452">
        <v>6</v>
      </c>
      <c r="U203" s="453">
        <v>4</v>
      </c>
      <c r="V203" s="454">
        <v>9</v>
      </c>
      <c r="W203" s="455">
        <v>1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72</v>
      </c>
      <c r="E204" s="495">
        <f t="shared" si="25"/>
        <v>18</v>
      </c>
      <c r="F204" s="496">
        <f t="shared" si="25"/>
        <v>54</v>
      </c>
      <c r="G204" s="497"/>
      <c r="H204" s="475"/>
      <c r="I204" s="474"/>
      <c r="J204" s="475"/>
      <c r="K204" s="474"/>
      <c r="L204" s="475"/>
      <c r="M204" s="153"/>
      <c r="N204" s="152"/>
      <c r="O204" s="153">
        <v>1</v>
      </c>
      <c r="P204" s="152"/>
      <c r="Q204" s="153">
        <v>1</v>
      </c>
      <c r="R204" s="152"/>
      <c r="S204" s="153">
        <v>5</v>
      </c>
      <c r="T204" s="152">
        <v>22</v>
      </c>
      <c r="U204" s="153">
        <v>11</v>
      </c>
      <c r="V204" s="459">
        <v>32</v>
      </c>
      <c r="W204" s="460">
        <v>4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23</v>
      </c>
      <c r="E205" s="495">
        <f t="shared" si="25"/>
        <v>8</v>
      </c>
      <c r="F205" s="496">
        <f t="shared" si="25"/>
        <v>15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>
        <v>1</v>
      </c>
      <c r="R205" s="152"/>
      <c r="S205" s="153">
        <v>3</v>
      </c>
      <c r="T205" s="152">
        <v>6</v>
      </c>
      <c r="U205" s="153">
        <v>4</v>
      </c>
      <c r="V205" s="459">
        <v>9</v>
      </c>
      <c r="W205" s="460">
        <v>1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17</v>
      </c>
      <c r="E206" s="498">
        <f t="shared" si="25"/>
        <v>6</v>
      </c>
      <c r="F206" s="499">
        <f t="shared" si="25"/>
        <v>11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3</v>
      </c>
      <c r="T206" s="444">
        <v>8</v>
      </c>
      <c r="U206" s="445">
        <v>3</v>
      </c>
      <c r="V206" s="446">
        <v>3</v>
      </c>
      <c r="W206" s="447">
        <v>4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>
        <v>0</v>
      </c>
      <c r="X218" s="529"/>
      <c r="Y218" s="529"/>
      <c r="Z218" s="634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211</v>
      </c>
      <c r="E219" s="532">
        <f t="shared" si="25"/>
        <v>69</v>
      </c>
      <c r="F219" s="534">
        <f t="shared" si="25"/>
        <v>142</v>
      </c>
      <c r="G219" s="635">
        <f t="shared" ref="G219:L222" si="26">SUM(G171+G175+G179+G183+G187+G191+G195+G207+G211+G215)</f>
        <v>5</v>
      </c>
      <c r="H219" s="534">
        <f t="shared" si="26"/>
        <v>1</v>
      </c>
      <c r="I219" s="635">
        <f t="shared" si="26"/>
        <v>0</v>
      </c>
      <c r="J219" s="534">
        <f t="shared" si="26"/>
        <v>6</v>
      </c>
      <c r="K219" s="635">
        <f t="shared" si="26"/>
        <v>4</v>
      </c>
      <c r="L219" s="534">
        <f t="shared" si="26"/>
        <v>2</v>
      </c>
      <c r="M219" s="635">
        <f>SUM(M171+M175+M179+M183+M187+M191+M195+M199+M203+M207+M211+M215)</f>
        <v>1</v>
      </c>
      <c r="N219" s="534">
        <f t="shared" ref="N219:R219" si="27">SUM(N171+N175+N179+N183+N187+N191+N195+N199+N203+N207+N211+N215)</f>
        <v>3</v>
      </c>
      <c r="O219" s="635">
        <f t="shared" si="27"/>
        <v>6</v>
      </c>
      <c r="P219" s="534">
        <f t="shared" si="27"/>
        <v>3</v>
      </c>
      <c r="Q219" s="635">
        <f t="shared" si="27"/>
        <v>10</v>
      </c>
      <c r="R219" s="534">
        <f t="shared" si="27"/>
        <v>13</v>
      </c>
      <c r="S219" s="635">
        <f t="shared" ref="S219:V222" si="28">SUM(S171+S175+S179+S187+S191+S195+S199+S203+S207+S211+S215)</f>
        <v>35</v>
      </c>
      <c r="T219" s="534">
        <f t="shared" si="28"/>
        <v>97</v>
      </c>
      <c r="U219" s="635">
        <f t="shared" si="28"/>
        <v>8</v>
      </c>
      <c r="V219" s="636">
        <f t="shared" si="28"/>
        <v>17</v>
      </c>
      <c r="W219" s="635">
        <f t="shared" ref="W219:Y222" si="29">SUM(W171+W175+W179+W187+W195+W199+W203+W207+W211+W215)</f>
        <v>2</v>
      </c>
      <c r="X219" s="538">
        <f t="shared" si="29"/>
        <v>0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858</v>
      </c>
      <c r="E220" s="540">
        <f t="shared" ref="E220:F222" si="30">SUM(G220+I220+K220+M220+O220+Q220+S220+U220)</f>
        <v>333</v>
      </c>
      <c r="F220" s="541">
        <f>SUM(H220+J220+L220+N220+P220+R220+T220+V220)</f>
        <v>525</v>
      </c>
      <c r="G220" s="542">
        <f t="shared" si="26"/>
        <v>24</v>
      </c>
      <c r="H220" s="541">
        <f>SUM(H172+H176+H180+H184+H188+H192+H196+H208+H212+H216)</f>
        <v>23</v>
      </c>
      <c r="I220" s="542">
        <f t="shared" si="26"/>
        <v>11</v>
      </c>
      <c r="J220" s="541">
        <f>SUM(J172+J176+J180+J184+J188+J192+J196+J208+J212+J216)</f>
        <v>14</v>
      </c>
      <c r="K220" s="542">
        <f t="shared" si="26"/>
        <v>13</v>
      </c>
      <c r="L220" s="541">
        <f>SUM(L172+L176+L180+L184+L188+L192+L196+L208+L212+L216)</f>
        <v>6</v>
      </c>
      <c r="M220" s="542">
        <f t="shared" ref="M220:R222" si="31">SUM(M172+M176+M180+M184+M188+M192+M196+M200+M204+M208+M212+M216)</f>
        <v>19</v>
      </c>
      <c r="N220" s="541">
        <f t="shared" si="31"/>
        <v>19</v>
      </c>
      <c r="O220" s="542">
        <f t="shared" si="31"/>
        <v>43</v>
      </c>
      <c r="P220" s="541">
        <f t="shared" si="31"/>
        <v>46</v>
      </c>
      <c r="Q220" s="542">
        <f t="shared" si="31"/>
        <v>44</v>
      </c>
      <c r="R220" s="541">
        <f t="shared" si="31"/>
        <v>73</v>
      </c>
      <c r="S220" s="542">
        <f t="shared" si="28"/>
        <v>150</v>
      </c>
      <c r="T220" s="541">
        <f t="shared" si="28"/>
        <v>291</v>
      </c>
      <c r="U220" s="542">
        <f t="shared" si="28"/>
        <v>29</v>
      </c>
      <c r="V220" s="638">
        <f t="shared" si="28"/>
        <v>53</v>
      </c>
      <c r="W220" s="542">
        <f t="shared" si="29"/>
        <v>13</v>
      </c>
      <c r="X220" s="540">
        <f t="shared" si="29"/>
        <v>3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199</v>
      </c>
      <c r="E221" s="540">
        <f t="shared" si="30"/>
        <v>66</v>
      </c>
      <c r="F221" s="541">
        <f t="shared" si="30"/>
        <v>133</v>
      </c>
      <c r="G221" s="542">
        <f t="shared" si="26"/>
        <v>5</v>
      </c>
      <c r="H221" s="541">
        <f>SUM(H173+H177+H181+H185+H189+H193+H197+H209+H213+H217)</f>
        <v>2</v>
      </c>
      <c r="I221" s="542">
        <f t="shared" si="26"/>
        <v>0</v>
      </c>
      <c r="J221" s="541">
        <f>SUM(J173+J177+J181+J185+J189+J193+J197+J209+J213+J217)</f>
        <v>6</v>
      </c>
      <c r="K221" s="542">
        <f t="shared" si="26"/>
        <v>5</v>
      </c>
      <c r="L221" s="541">
        <f>SUM(L173+L177+L181+L185+L189+L193+L197+L209+L213+L217)</f>
        <v>3</v>
      </c>
      <c r="M221" s="542">
        <f t="shared" si="31"/>
        <v>1</v>
      </c>
      <c r="N221" s="541">
        <f t="shared" si="31"/>
        <v>4</v>
      </c>
      <c r="O221" s="542">
        <f t="shared" si="31"/>
        <v>7</v>
      </c>
      <c r="P221" s="541">
        <f t="shared" si="31"/>
        <v>4</v>
      </c>
      <c r="Q221" s="542">
        <f t="shared" si="31"/>
        <v>9</v>
      </c>
      <c r="R221" s="541">
        <f t="shared" si="31"/>
        <v>12</v>
      </c>
      <c r="S221" s="542">
        <f t="shared" si="28"/>
        <v>32</v>
      </c>
      <c r="T221" s="541">
        <f t="shared" si="28"/>
        <v>84</v>
      </c>
      <c r="U221" s="542">
        <f t="shared" si="28"/>
        <v>7</v>
      </c>
      <c r="V221" s="638">
        <f t="shared" si="28"/>
        <v>18</v>
      </c>
      <c r="W221" s="542">
        <f t="shared" si="29"/>
        <v>1</v>
      </c>
      <c r="X221" s="540">
        <f t="shared" si="29"/>
        <v>0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124</v>
      </c>
      <c r="E222" s="545">
        <f t="shared" si="30"/>
        <v>36</v>
      </c>
      <c r="F222" s="546">
        <f t="shared" si="30"/>
        <v>88</v>
      </c>
      <c r="G222" s="547">
        <f t="shared" ref="G222" si="32">SUM(G174+G178+G182+G186+G190+G194+G198+G210+G214+G218)</f>
        <v>2</v>
      </c>
      <c r="H222" s="546">
        <f>SUM(H174+H178+H182+H186+H190+H194+H198+H210+H214+H218)</f>
        <v>4</v>
      </c>
      <c r="I222" s="547">
        <f t="shared" si="26"/>
        <v>2</v>
      </c>
      <c r="J222" s="546">
        <f>SUM(J174+J178+J182+J186+J190+J194+J198+J210+J214+J218)</f>
        <v>0</v>
      </c>
      <c r="K222" s="547">
        <f t="shared" si="26"/>
        <v>0</v>
      </c>
      <c r="L222" s="546">
        <f>SUM(L174+L178+L182+L186+L190+L194+L198+L210+L214+L218)</f>
        <v>1</v>
      </c>
      <c r="M222" s="547">
        <f t="shared" si="31"/>
        <v>3</v>
      </c>
      <c r="N222" s="546">
        <f t="shared" si="31"/>
        <v>4</v>
      </c>
      <c r="O222" s="547">
        <f t="shared" si="31"/>
        <v>6</v>
      </c>
      <c r="P222" s="546">
        <f t="shared" si="31"/>
        <v>6</v>
      </c>
      <c r="Q222" s="547">
        <f t="shared" si="31"/>
        <v>5</v>
      </c>
      <c r="R222" s="546">
        <f t="shared" si="31"/>
        <v>9</v>
      </c>
      <c r="S222" s="547">
        <f t="shared" si="28"/>
        <v>13</v>
      </c>
      <c r="T222" s="546">
        <f t="shared" si="28"/>
        <v>58</v>
      </c>
      <c r="U222" s="547">
        <f t="shared" si="28"/>
        <v>5</v>
      </c>
      <c r="V222" s="639">
        <f t="shared" si="28"/>
        <v>6</v>
      </c>
      <c r="W222" s="549">
        <f t="shared" si="29"/>
        <v>9</v>
      </c>
      <c r="X222" s="545">
        <f t="shared" si="29"/>
        <v>0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742" t="s">
        <v>1</v>
      </c>
      <c r="E226" s="742" t="s">
        <v>2</v>
      </c>
      <c r="F226" s="748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4782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7CB24643-EEDA-4DAA-AA31-E5B0D92F4321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D222BD8E-5246-4CA4-972A-B7793E7A4ABE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1445EB5D-DC94-4B40-9351-7812E1ADC0B1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9628D2BE-6C6E-43C9-B444-05D53BFFD5FC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3851B26A-3C70-454B-A585-0BA47FEFE23C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D7022852-AA58-454A-9C75-C3F54CC076D3}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N38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",[12]NOMBRE!B2," - ","( ",[12]NOMBRE!C2,[12]NOMBRE!D2,[12]NOMBRE!E2,[12]NOMBRE!F2,[12]NOMBRE!G2,"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",[12]NOMBRE!B6," - ","( ",[12]NOMBRE!C6,[12]NOMBRE!D6," )")</f>
        <v>MES: NOVIEMBRE - ( 11 )</v>
      </c>
      <c r="BU4" s="47"/>
      <c r="BV4" s="47"/>
      <c r="BW4" s="47"/>
    </row>
    <row r="5" spans="1:90" ht="16.149999999999999" customHeight="1" x14ac:dyDescent="0.2">
      <c r="A5" s="45" t="str">
        <f>CONCATENATE("AÑO: ",[12]NOMBRE!B7)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764" t="s">
        <v>2</v>
      </c>
      <c r="H11" s="766" t="s">
        <v>3</v>
      </c>
      <c r="I11" s="764" t="s">
        <v>2</v>
      </c>
      <c r="J11" s="766" t="s">
        <v>3</v>
      </c>
      <c r="K11" s="764" t="s">
        <v>2</v>
      </c>
      <c r="L11" s="766" t="s">
        <v>3</v>
      </c>
      <c r="M11" s="764" t="s">
        <v>2</v>
      </c>
      <c r="N11" s="766" t="s">
        <v>3</v>
      </c>
      <c r="O11" s="764" t="s">
        <v>2</v>
      </c>
      <c r="P11" s="766" t="s">
        <v>3</v>
      </c>
      <c r="Q11" s="764" t="s">
        <v>2</v>
      </c>
      <c r="R11" s="766" t="s">
        <v>3</v>
      </c>
      <c r="S11" s="764" t="s">
        <v>2</v>
      </c>
      <c r="T11" s="766" t="s">
        <v>3</v>
      </c>
      <c r="U11" s="764" t="s">
        <v>2</v>
      </c>
      <c r="V11" s="766" t="s">
        <v>3</v>
      </c>
      <c r="W11" s="764" t="s">
        <v>2</v>
      </c>
      <c r="X11" s="766" t="s">
        <v>3</v>
      </c>
      <c r="Y11" s="764" t="s">
        <v>2</v>
      </c>
      <c r="Z11" s="766" t="s">
        <v>3</v>
      </c>
      <c r="AA11" s="764" t="s">
        <v>2</v>
      </c>
      <c r="AB11" s="766" t="s">
        <v>3</v>
      </c>
      <c r="AC11" s="764" t="s">
        <v>2</v>
      </c>
      <c r="AD11" s="770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174</v>
      </c>
      <c r="E12" s="193">
        <f t="shared" ref="E12:F15" si="0">SUM(G12+I12+K12+M12+O12+Q12+S12+U12+W12+Y12+AA12+AC12)</f>
        <v>54</v>
      </c>
      <c r="F12" s="194">
        <f>SUM(H12+J12+L12+N12+P12+R12+T12+V12+X12+Z12+AB12+AD12)</f>
        <v>120</v>
      </c>
      <c r="G12" s="18">
        <v>0</v>
      </c>
      <c r="H12" s="19">
        <v>0</v>
      </c>
      <c r="I12" s="1">
        <v>0</v>
      </c>
      <c r="J12" s="19">
        <v>0</v>
      </c>
      <c r="K12" s="1">
        <v>2</v>
      </c>
      <c r="L12" s="19">
        <v>1</v>
      </c>
      <c r="M12" s="18">
        <v>2</v>
      </c>
      <c r="N12" s="19">
        <v>2</v>
      </c>
      <c r="O12" s="18">
        <v>1</v>
      </c>
      <c r="P12" s="19">
        <v>1</v>
      </c>
      <c r="Q12" s="18">
        <v>2</v>
      </c>
      <c r="R12" s="20">
        <v>1</v>
      </c>
      <c r="S12" s="18">
        <v>0</v>
      </c>
      <c r="T12" s="20">
        <v>3</v>
      </c>
      <c r="U12" s="18">
        <v>6</v>
      </c>
      <c r="V12" s="20">
        <v>3</v>
      </c>
      <c r="W12" s="18">
        <v>11</v>
      </c>
      <c r="X12" s="20">
        <v>12</v>
      </c>
      <c r="Y12" s="18">
        <v>9</v>
      </c>
      <c r="Z12" s="20">
        <v>6</v>
      </c>
      <c r="AA12" s="18">
        <v>18</v>
      </c>
      <c r="AB12" s="20">
        <v>73</v>
      </c>
      <c r="AC12" s="182">
        <v>3</v>
      </c>
      <c r="AD12" s="64">
        <v>18</v>
      </c>
      <c r="AE12" s="19">
        <v>9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873</v>
      </c>
      <c r="E13" s="193">
        <f t="shared" si="0"/>
        <v>344</v>
      </c>
      <c r="F13" s="194">
        <f t="shared" si="0"/>
        <v>529</v>
      </c>
      <c r="G13" s="7">
        <v>1</v>
      </c>
      <c r="H13" s="21">
        <v>0</v>
      </c>
      <c r="I13" s="7">
        <v>2</v>
      </c>
      <c r="J13" s="21">
        <v>3</v>
      </c>
      <c r="K13" s="7">
        <v>1</v>
      </c>
      <c r="L13" s="21">
        <v>0</v>
      </c>
      <c r="M13" s="7">
        <v>5</v>
      </c>
      <c r="N13" s="21">
        <v>5</v>
      </c>
      <c r="O13" s="7">
        <v>13</v>
      </c>
      <c r="P13" s="21">
        <v>7</v>
      </c>
      <c r="Q13" s="7">
        <v>10</v>
      </c>
      <c r="R13" s="8">
        <v>5</v>
      </c>
      <c r="S13" s="7">
        <v>5</v>
      </c>
      <c r="T13" s="8">
        <v>16</v>
      </c>
      <c r="U13" s="7">
        <v>17</v>
      </c>
      <c r="V13" s="8">
        <v>22</v>
      </c>
      <c r="W13" s="7">
        <v>91</v>
      </c>
      <c r="X13" s="8">
        <v>81</v>
      </c>
      <c r="Y13" s="7">
        <v>81</v>
      </c>
      <c r="Z13" s="8">
        <v>94</v>
      </c>
      <c r="AA13" s="7">
        <v>94</v>
      </c>
      <c r="AB13" s="8">
        <v>234</v>
      </c>
      <c r="AC13" s="22">
        <v>24</v>
      </c>
      <c r="AD13" s="38">
        <v>62</v>
      </c>
      <c r="AE13" s="21">
        <v>11</v>
      </c>
      <c r="AF13" s="23"/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17</v>
      </c>
      <c r="E14" s="193">
        <f t="shared" si="0"/>
        <v>10</v>
      </c>
      <c r="F14" s="194">
        <f t="shared" si="0"/>
        <v>7</v>
      </c>
      <c r="G14" s="7">
        <v>0</v>
      </c>
      <c r="H14" s="21">
        <v>0</v>
      </c>
      <c r="I14" s="7">
        <v>0</v>
      </c>
      <c r="J14" s="21">
        <v>0</v>
      </c>
      <c r="K14" s="7">
        <v>0</v>
      </c>
      <c r="L14" s="21">
        <v>0</v>
      </c>
      <c r="M14" s="7">
        <v>1</v>
      </c>
      <c r="N14" s="8">
        <v>1</v>
      </c>
      <c r="O14" s="7">
        <v>0</v>
      </c>
      <c r="P14" s="8">
        <v>0</v>
      </c>
      <c r="Q14" s="7">
        <v>1</v>
      </c>
      <c r="R14" s="8">
        <v>1</v>
      </c>
      <c r="S14" s="7">
        <v>0</v>
      </c>
      <c r="T14" s="8">
        <v>0</v>
      </c>
      <c r="U14" s="7">
        <v>2</v>
      </c>
      <c r="V14" s="8">
        <v>0</v>
      </c>
      <c r="W14" s="7">
        <v>5</v>
      </c>
      <c r="X14" s="8">
        <v>3</v>
      </c>
      <c r="Y14" s="7">
        <v>1</v>
      </c>
      <c r="Z14" s="8">
        <v>0</v>
      </c>
      <c r="AA14" s="7">
        <v>0</v>
      </c>
      <c r="AB14" s="8">
        <v>2</v>
      </c>
      <c r="AC14" s="7">
        <v>0</v>
      </c>
      <c r="AD14" s="38">
        <v>0</v>
      </c>
      <c r="AE14" s="21">
        <v>0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228</v>
      </c>
      <c r="E15" s="197">
        <f t="shared" si="0"/>
        <v>76</v>
      </c>
      <c r="F15" s="198">
        <f t="shared" si="0"/>
        <v>152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4">
        <v>0</v>
      </c>
      <c r="O15" s="12">
        <v>1</v>
      </c>
      <c r="P15" s="14">
        <v>1</v>
      </c>
      <c r="Q15" s="12">
        <v>5</v>
      </c>
      <c r="R15" s="14">
        <v>4</v>
      </c>
      <c r="S15" s="12">
        <v>4</v>
      </c>
      <c r="T15" s="14">
        <v>8</v>
      </c>
      <c r="U15" s="12">
        <v>2</v>
      </c>
      <c r="V15" s="14">
        <v>5</v>
      </c>
      <c r="W15" s="12">
        <v>15</v>
      </c>
      <c r="X15" s="14">
        <v>13</v>
      </c>
      <c r="Y15" s="12">
        <v>19</v>
      </c>
      <c r="Z15" s="14">
        <v>23</v>
      </c>
      <c r="AA15" s="12">
        <v>23</v>
      </c>
      <c r="AB15" s="14">
        <v>86</v>
      </c>
      <c r="AC15" s="12">
        <v>7</v>
      </c>
      <c r="AD15" s="39">
        <v>12</v>
      </c>
      <c r="AE15" s="13">
        <v>5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766" t="s">
        <v>3</v>
      </c>
      <c r="I18" s="157" t="s">
        <v>2</v>
      </c>
      <c r="J18" s="780" t="s">
        <v>3</v>
      </c>
      <c r="K18" s="157" t="s">
        <v>2</v>
      </c>
      <c r="L18" s="763" t="s">
        <v>3</v>
      </c>
      <c r="M18" s="157" t="s">
        <v>2</v>
      </c>
      <c r="N18" s="778" t="s">
        <v>3</v>
      </c>
      <c r="O18" s="157" t="s">
        <v>2</v>
      </c>
      <c r="P18" s="780" t="s">
        <v>3</v>
      </c>
      <c r="Q18" s="157" t="s">
        <v>2</v>
      </c>
      <c r="R18" s="778" t="s">
        <v>3</v>
      </c>
      <c r="S18" s="157" t="s">
        <v>2</v>
      </c>
      <c r="T18" s="780" t="s">
        <v>3</v>
      </c>
      <c r="U18" s="779" t="s">
        <v>2</v>
      </c>
      <c r="V18" s="778" t="s">
        <v>3</v>
      </c>
      <c r="W18" s="779" t="s">
        <v>2</v>
      </c>
      <c r="X18" s="778" t="s">
        <v>3</v>
      </c>
      <c r="Y18" s="779" t="s">
        <v>2</v>
      </c>
      <c r="Z18" s="778" t="s">
        <v>3</v>
      </c>
      <c r="AA18" s="779" t="s">
        <v>2</v>
      </c>
      <c r="AB18" s="778" t="s">
        <v>3</v>
      </c>
      <c r="AC18" s="779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1</v>
      </c>
      <c r="E19" s="83">
        <f>SUM(G19+I19+K19+M19+O19+Q19+S19+U19+W19+Y19+AA19+AC19)</f>
        <v>1</v>
      </c>
      <c r="F19" s="84">
        <f>SUM(H19+J19+L19+N19+P19+R19+T19+V19+X19+Z19+AB19+AD19)</f>
        <v>0</v>
      </c>
      <c r="G19" s="1">
        <v>0</v>
      </c>
      <c r="H19" s="2">
        <v>0</v>
      </c>
      <c r="I19" s="1">
        <v>0</v>
      </c>
      <c r="J19" s="104">
        <v>0</v>
      </c>
      <c r="K19" s="1">
        <v>0</v>
      </c>
      <c r="L19" s="2">
        <v>0</v>
      </c>
      <c r="M19" s="1">
        <v>0</v>
      </c>
      <c r="N19" s="2">
        <v>0</v>
      </c>
      <c r="O19" s="1">
        <v>0</v>
      </c>
      <c r="P19" s="104">
        <v>0</v>
      </c>
      <c r="Q19" s="1">
        <v>0</v>
      </c>
      <c r="R19" s="2">
        <v>0</v>
      </c>
      <c r="S19" s="1">
        <v>0</v>
      </c>
      <c r="T19" s="104">
        <v>0</v>
      </c>
      <c r="U19" s="1">
        <v>0</v>
      </c>
      <c r="V19" s="2">
        <v>0</v>
      </c>
      <c r="W19" s="1">
        <v>0</v>
      </c>
      <c r="X19" s="2">
        <v>0</v>
      </c>
      <c r="Y19" s="1">
        <v>0</v>
      </c>
      <c r="Z19" s="2">
        <v>0</v>
      </c>
      <c r="AA19" s="1">
        <v>0</v>
      </c>
      <c r="AB19" s="2">
        <v>0</v>
      </c>
      <c r="AC19" s="1">
        <v>1</v>
      </c>
      <c r="AD19" s="95">
        <v>0</v>
      </c>
      <c r="AE19" s="2">
        <v>0</v>
      </c>
      <c r="AF19" s="204">
        <v>1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86</v>
      </c>
      <c r="E23" s="86">
        <f t="shared" si="2"/>
        <v>41</v>
      </c>
      <c r="F23" s="87">
        <f t="shared" si="2"/>
        <v>45</v>
      </c>
      <c r="G23" s="7">
        <v>0</v>
      </c>
      <c r="H23" s="21">
        <v>0</v>
      </c>
      <c r="I23" s="7">
        <v>0</v>
      </c>
      <c r="J23" s="10">
        <v>0</v>
      </c>
      <c r="K23" s="7">
        <v>0</v>
      </c>
      <c r="L23" s="21">
        <v>0</v>
      </c>
      <c r="M23" s="7">
        <v>4</v>
      </c>
      <c r="N23" s="21">
        <v>0</v>
      </c>
      <c r="O23" s="7">
        <v>8</v>
      </c>
      <c r="P23" s="10">
        <v>5</v>
      </c>
      <c r="Q23" s="7">
        <v>5</v>
      </c>
      <c r="R23" s="21">
        <v>3</v>
      </c>
      <c r="S23" s="7">
        <v>2</v>
      </c>
      <c r="T23" s="10">
        <v>5</v>
      </c>
      <c r="U23" s="7">
        <v>1</v>
      </c>
      <c r="V23" s="21">
        <v>4</v>
      </c>
      <c r="W23" s="7">
        <v>20</v>
      </c>
      <c r="X23" s="21">
        <v>16</v>
      </c>
      <c r="Y23" s="7">
        <v>1</v>
      </c>
      <c r="Z23" s="21">
        <v>12</v>
      </c>
      <c r="AA23" s="7">
        <v>0</v>
      </c>
      <c r="AB23" s="21">
        <v>0</v>
      </c>
      <c r="AC23" s="7">
        <v>0</v>
      </c>
      <c r="AD23" s="96">
        <v>0</v>
      </c>
      <c r="AE23" s="21">
        <v>0</v>
      </c>
      <c r="AF23" s="218">
        <v>86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/>
      <c r="H24" s="21"/>
      <c r="I24" s="7"/>
      <c r="J24" s="10"/>
      <c r="K24" s="7"/>
      <c r="L24" s="21"/>
      <c r="M24" s="7"/>
      <c r="N24" s="21"/>
      <c r="O24" s="7"/>
      <c r="P24" s="10"/>
      <c r="Q24" s="7"/>
      <c r="R24" s="21"/>
      <c r="S24" s="7"/>
      <c r="T24" s="10"/>
      <c r="U24" s="7"/>
      <c r="V24" s="21"/>
      <c r="W24" s="7"/>
      <c r="X24" s="21"/>
      <c r="Y24" s="7"/>
      <c r="Z24" s="21"/>
      <c r="AA24" s="7"/>
      <c r="AB24" s="21"/>
      <c r="AC24" s="7"/>
      <c r="AD24" s="96"/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11</v>
      </c>
      <c r="E25" s="86">
        <f t="shared" si="2"/>
        <v>0</v>
      </c>
      <c r="F25" s="87">
        <f t="shared" si="2"/>
        <v>11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0</v>
      </c>
      <c r="AA25" s="7">
        <v>0</v>
      </c>
      <c r="AB25" s="21">
        <v>11</v>
      </c>
      <c r="AC25" s="7">
        <v>0</v>
      </c>
      <c r="AD25" s="96">
        <v>0</v>
      </c>
      <c r="AE25" s="21">
        <v>0</v>
      </c>
      <c r="AF25" s="218">
        <v>11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/>
      <c r="H26" s="21"/>
      <c r="I26" s="7"/>
      <c r="J26" s="10"/>
      <c r="K26" s="7"/>
      <c r="L26" s="21"/>
      <c r="M26" s="7"/>
      <c r="N26" s="21"/>
      <c r="O26" s="7"/>
      <c r="P26" s="10"/>
      <c r="Q26" s="7"/>
      <c r="R26" s="21"/>
      <c r="S26" s="7"/>
      <c r="T26" s="10"/>
      <c r="U26" s="7"/>
      <c r="V26" s="21"/>
      <c r="W26" s="7"/>
      <c r="X26" s="21"/>
      <c r="Y26" s="7"/>
      <c r="Z26" s="21"/>
      <c r="AA26" s="7"/>
      <c r="AB26" s="21"/>
      <c r="AC26" s="7"/>
      <c r="AD26" s="96"/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0</v>
      </c>
      <c r="E27" s="86">
        <f t="shared" si="2"/>
        <v>0</v>
      </c>
      <c r="F27" s="87">
        <f t="shared" si="2"/>
        <v>0</v>
      </c>
      <c r="G27" s="7"/>
      <c r="H27" s="21"/>
      <c r="I27" s="7"/>
      <c r="J27" s="10"/>
      <c r="K27" s="7"/>
      <c r="L27" s="21"/>
      <c r="M27" s="7"/>
      <c r="N27" s="21"/>
      <c r="O27" s="7"/>
      <c r="P27" s="10"/>
      <c r="Q27" s="7"/>
      <c r="R27" s="21"/>
      <c r="S27" s="7"/>
      <c r="T27" s="10"/>
      <c r="U27" s="7"/>
      <c r="V27" s="21"/>
      <c r="W27" s="7"/>
      <c r="X27" s="21"/>
      <c r="Y27" s="7"/>
      <c r="Z27" s="21"/>
      <c r="AA27" s="7"/>
      <c r="AB27" s="21"/>
      <c r="AC27" s="7"/>
      <c r="AD27" s="96"/>
      <c r="AE27" s="21"/>
      <c r="AF27" s="218"/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10</v>
      </c>
      <c r="E28" s="220">
        <f t="shared" si="2"/>
        <v>4</v>
      </c>
      <c r="F28" s="221">
        <f t="shared" si="2"/>
        <v>6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0</v>
      </c>
      <c r="R28" s="2">
        <v>0</v>
      </c>
      <c r="S28" s="1">
        <v>0</v>
      </c>
      <c r="T28" s="104">
        <v>0</v>
      </c>
      <c r="U28" s="1">
        <v>0</v>
      </c>
      <c r="V28" s="2">
        <v>0</v>
      </c>
      <c r="W28" s="1">
        <v>2</v>
      </c>
      <c r="X28" s="2">
        <v>0</v>
      </c>
      <c r="Y28" s="1">
        <v>0</v>
      </c>
      <c r="Z28" s="2">
        <v>0</v>
      </c>
      <c r="AA28" s="1">
        <v>1</v>
      </c>
      <c r="AB28" s="2">
        <v>6</v>
      </c>
      <c r="AC28" s="1">
        <v>1</v>
      </c>
      <c r="AD28" s="95">
        <v>0</v>
      </c>
      <c r="AE28" s="2">
        <v>0</v>
      </c>
      <c r="AF28" s="204">
        <v>10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/>
      <c r="H29" s="19"/>
      <c r="I29" s="18"/>
      <c r="J29" s="63"/>
      <c r="K29" s="18"/>
      <c r="L29" s="19"/>
      <c r="M29" s="18"/>
      <c r="N29" s="19"/>
      <c r="O29" s="18"/>
      <c r="P29" s="63"/>
      <c r="Q29" s="18"/>
      <c r="R29" s="19"/>
      <c r="S29" s="18"/>
      <c r="T29" s="63"/>
      <c r="U29" s="18"/>
      <c r="V29" s="19"/>
      <c r="W29" s="18"/>
      <c r="X29" s="19"/>
      <c r="Y29" s="18"/>
      <c r="Z29" s="19"/>
      <c r="AA29" s="18"/>
      <c r="AB29" s="19"/>
      <c r="AC29" s="18"/>
      <c r="AD29" s="206"/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/>
      <c r="H30" s="21"/>
      <c r="I30" s="7"/>
      <c r="J30" s="10"/>
      <c r="K30" s="7"/>
      <c r="L30" s="21"/>
      <c r="M30" s="7"/>
      <c r="N30" s="21"/>
      <c r="O30" s="7"/>
      <c r="P30" s="10"/>
      <c r="Q30" s="7"/>
      <c r="R30" s="21"/>
      <c r="S30" s="7"/>
      <c r="T30" s="10"/>
      <c r="U30" s="7"/>
      <c r="V30" s="21"/>
      <c r="W30" s="7"/>
      <c r="X30" s="21"/>
      <c r="Y30" s="7"/>
      <c r="Z30" s="21"/>
      <c r="AA30" s="7"/>
      <c r="AB30" s="21"/>
      <c r="AC30" s="7"/>
      <c r="AD30" s="96"/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/>
      <c r="H31" s="21"/>
      <c r="I31" s="7"/>
      <c r="J31" s="10"/>
      <c r="K31" s="7"/>
      <c r="L31" s="21"/>
      <c r="M31" s="7"/>
      <c r="N31" s="21"/>
      <c r="O31" s="7"/>
      <c r="P31" s="10"/>
      <c r="Q31" s="7"/>
      <c r="R31" s="21"/>
      <c r="S31" s="7"/>
      <c r="T31" s="10"/>
      <c r="U31" s="7"/>
      <c r="V31" s="21"/>
      <c r="W31" s="7"/>
      <c r="X31" s="21"/>
      <c r="Y31" s="7"/>
      <c r="Z31" s="21"/>
      <c r="AA31" s="7"/>
      <c r="AB31" s="21"/>
      <c r="AC31" s="7"/>
      <c r="AD31" s="96"/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/>
      <c r="H32" s="21"/>
      <c r="I32" s="7"/>
      <c r="J32" s="10"/>
      <c r="K32" s="7"/>
      <c r="L32" s="21"/>
      <c r="M32" s="7"/>
      <c r="N32" s="21"/>
      <c r="O32" s="7"/>
      <c r="P32" s="10"/>
      <c r="Q32" s="7"/>
      <c r="R32" s="21"/>
      <c r="S32" s="7"/>
      <c r="T32" s="10"/>
      <c r="U32" s="7"/>
      <c r="V32" s="21"/>
      <c r="W32" s="7"/>
      <c r="X32" s="21"/>
      <c r="Y32" s="7"/>
      <c r="Z32" s="21"/>
      <c r="AA32" s="7"/>
      <c r="AB32" s="21"/>
      <c r="AC32" s="7"/>
      <c r="AD32" s="96"/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/>
      <c r="H33" s="21"/>
      <c r="I33" s="7"/>
      <c r="J33" s="10"/>
      <c r="K33" s="7"/>
      <c r="L33" s="21"/>
      <c r="M33" s="7"/>
      <c r="N33" s="21"/>
      <c r="O33" s="7"/>
      <c r="P33" s="10"/>
      <c r="Q33" s="7"/>
      <c r="R33" s="21"/>
      <c r="S33" s="7"/>
      <c r="T33" s="10"/>
      <c r="U33" s="7"/>
      <c r="V33" s="21"/>
      <c r="W33" s="7"/>
      <c r="X33" s="21"/>
      <c r="Y33" s="7"/>
      <c r="Z33" s="21"/>
      <c r="AA33" s="7"/>
      <c r="AB33" s="21"/>
      <c r="AC33" s="7"/>
      <c r="AD33" s="96"/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555</v>
      </c>
      <c r="E37" s="89">
        <f t="shared" si="3"/>
        <v>194</v>
      </c>
      <c r="F37" s="90">
        <f t="shared" si="3"/>
        <v>361</v>
      </c>
      <c r="G37" s="175">
        <v>1</v>
      </c>
      <c r="H37" s="112">
        <v>0</v>
      </c>
      <c r="I37" s="34">
        <v>0</v>
      </c>
      <c r="J37" s="108">
        <v>0</v>
      </c>
      <c r="K37" s="175">
        <v>1</v>
      </c>
      <c r="L37" s="112">
        <v>0</v>
      </c>
      <c r="M37" s="175">
        <v>1</v>
      </c>
      <c r="N37" s="112">
        <v>0</v>
      </c>
      <c r="O37" s="175">
        <v>5</v>
      </c>
      <c r="P37" s="108">
        <v>0</v>
      </c>
      <c r="Q37" s="175">
        <v>1</v>
      </c>
      <c r="R37" s="112">
        <v>6</v>
      </c>
      <c r="S37" s="175">
        <v>10</v>
      </c>
      <c r="T37" s="108">
        <v>0</v>
      </c>
      <c r="U37" s="175">
        <v>5</v>
      </c>
      <c r="V37" s="112">
        <v>6</v>
      </c>
      <c r="W37" s="175">
        <v>13</v>
      </c>
      <c r="X37" s="112">
        <v>10</v>
      </c>
      <c r="Y37" s="175">
        <v>13</v>
      </c>
      <c r="Z37" s="112">
        <v>23</v>
      </c>
      <c r="AA37" s="175">
        <v>140</v>
      </c>
      <c r="AB37" s="112">
        <v>266</v>
      </c>
      <c r="AC37" s="175">
        <v>4</v>
      </c>
      <c r="AD37" s="228">
        <v>50</v>
      </c>
      <c r="AE37" s="112">
        <v>12</v>
      </c>
      <c r="AF37" s="112">
        <v>555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663</v>
      </c>
      <c r="E38" s="79">
        <f t="shared" si="4"/>
        <v>240</v>
      </c>
      <c r="F38" s="159">
        <f t="shared" si="4"/>
        <v>423</v>
      </c>
      <c r="G38" s="78">
        <f t="shared" si="4"/>
        <v>1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1</v>
      </c>
      <c r="L38" s="159">
        <f t="shared" si="4"/>
        <v>0</v>
      </c>
      <c r="M38" s="78">
        <f t="shared" si="4"/>
        <v>5</v>
      </c>
      <c r="N38" s="159">
        <f t="shared" si="4"/>
        <v>0</v>
      </c>
      <c r="O38" s="78">
        <f t="shared" si="4"/>
        <v>13</v>
      </c>
      <c r="P38" s="159">
        <f t="shared" si="4"/>
        <v>5</v>
      </c>
      <c r="Q38" s="78">
        <f t="shared" si="4"/>
        <v>6</v>
      </c>
      <c r="R38" s="159">
        <f t="shared" si="4"/>
        <v>9</v>
      </c>
      <c r="S38" s="78">
        <f t="shared" si="4"/>
        <v>12</v>
      </c>
      <c r="T38" s="159">
        <f t="shared" si="4"/>
        <v>5</v>
      </c>
      <c r="U38" s="78">
        <f t="shared" si="4"/>
        <v>6</v>
      </c>
      <c r="V38" s="159">
        <f t="shared" si="4"/>
        <v>10</v>
      </c>
      <c r="W38" s="78">
        <f t="shared" si="4"/>
        <v>35</v>
      </c>
      <c r="X38" s="159">
        <f t="shared" si="4"/>
        <v>26</v>
      </c>
      <c r="Y38" s="78">
        <f t="shared" si="4"/>
        <v>14</v>
      </c>
      <c r="Z38" s="159">
        <f t="shared" si="4"/>
        <v>35</v>
      </c>
      <c r="AA38" s="78">
        <f t="shared" si="4"/>
        <v>141</v>
      </c>
      <c r="AB38" s="159">
        <f t="shared" si="4"/>
        <v>283</v>
      </c>
      <c r="AC38" s="78">
        <f t="shared" si="4"/>
        <v>6</v>
      </c>
      <c r="AD38" s="159">
        <f t="shared" si="4"/>
        <v>50</v>
      </c>
      <c r="AE38" s="176">
        <f t="shared" si="4"/>
        <v>12</v>
      </c>
      <c r="AF38" s="176">
        <f t="shared" si="4"/>
        <v>663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768" t="s">
        <v>3</v>
      </c>
      <c r="G42" s="776" t="s">
        <v>2</v>
      </c>
      <c r="H42" s="239" t="s">
        <v>3</v>
      </c>
      <c r="I42" s="240" t="s">
        <v>2</v>
      </c>
      <c r="J42" s="241" t="s">
        <v>3</v>
      </c>
      <c r="K42" s="776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777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781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781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766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766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766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781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766">
        <f t="shared" si="9"/>
        <v>0</v>
      </c>
      <c r="G56" s="40">
        <f t="shared" si="9"/>
        <v>0</v>
      </c>
      <c r="H56" s="766">
        <f t="shared" si="9"/>
        <v>0</v>
      </c>
      <c r="I56" s="40">
        <f t="shared" si="9"/>
        <v>0</v>
      </c>
      <c r="J56" s="765">
        <f t="shared" si="9"/>
        <v>0</v>
      </c>
      <c r="K56" s="764">
        <f t="shared" si="9"/>
        <v>0</v>
      </c>
      <c r="L56" s="766">
        <f t="shared" si="9"/>
        <v>0</v>
      </c>
      <c r="M56" s="40">
        <f t="shared" si="9"/>
        <v>0</v>
      </c>
      <c r="N56" s="766">
        <f t="shared" si="9"/>
        <v>0</v>
      </c>
      <c r="O56" s="40">
        <f t="shared" si="9"/>
        <v>0</v>
      </c>
      <c r="P56" s="766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766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779" t="s">
        <v>1</v>
      </c>
      <c r="E77" s="40" t="s">
        <v>2</v>
      </c>
      <c r="F77" s="766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772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140</v>
      </c>
      <c r="E78" s="18">
        <v>45</v>
      </c>
      <c r="F78" s="62">
        <v>95</v>
      </c>
      <c r="G78" s="1">
        <v>19</v>
      </c>
      <c r="H78" s="5">
        <v>7</v>
      </c>
      <c r="I78" s="5">
        <v>7</v>
      </c>
      <c r="J78" s="5">
        <v>8</v>
      </c>
      <c r="K78" s="5">
        <v>16</v>
      </c>
      <c r="L78" s="5">
        <v>7</v>
      </c>
      <c r="M78" s="4">
        <v>59</v>
      </c>
      <c r="N78" s="95">
        <v>17</v>
      </c>
      <c r="O78" s="2">
        <v>7</v>
      </c>
      <c r="P78" s="27">
        <v>140</v>
      </c>
      <c r="Q78" s="27">
        <v>0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75</v>
      </c>
      <c r="E79" s="7">
        <v>31</v>
      </c>
      <c r="F79" s="9">
        <v>44</v>
      </c>
      <c r="G79" s="7">
        <v>10</v>
      </c>
      <c r="H79" s="11">
        <v>0</v>
      </c>
      <c r="I79" s="11">
        <v>5</v>
      </c>
      <c r="J79" s="11">
        <v>4</v>
      </c>
      <c r="K79" s="11">
        <v>10</v>
      </c>
      <c r="L79" s="11">
        <v>6</v>
      </c>
      <c r="M79" s="9">
        <v>27</v>
      </c>
      <c r="N79" s="96">
        <v>13</v>
      </c>
      <c r="O79" s="21">
        <v>0</v>
      </c>
      <c r="P79" s="23">
        <v>75</v>
      </c>
      <c r="Q79" s="23">
        <v>1</v>
      </c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234</v>
      </c>
      <c r="E80" s="7">
        <v>94</v>
      </c>
      <c r="F80" s="9">
        <v>140</v>
      </c>
      <c r="G80" s="7">
        <v>62</v>
      </c>
      <c r="H80" s="81">
        <v>15</v>
      </c>
      <c r="I80" s="81">
        <v>12</v>
      </c>
      <c r="J80" s="81">
        <v>3</v>
      </c>
      <c r="K80" s="81">
        <v>31</v>
      </c>
      <c r="L80" s="81">
        <v>13</v>
      </c>
      <c r="M80" s="62">
        <v>80</v>
      </c>
      <c r="N80" s="206">
        <v>18</v>
      </c>
      <c r="O80" s="19">
        <v>0</v>
      </c>
      <c r="P80" s="76">
        <v>234</v>
      </c>
      <c r="Q80" s="76">
        <v>0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>
        <v>0</v>
      </c>
      <c r="F81" s="9">
        <v>0</v>
      </c>
      <c r="G81" s="7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9">
        <v>0</v>
      </c>
      <c r="N81" s="96">
        <v>0</v>
      </c>
      <c r="O81" s="21">
        <v>0</v>
      </c>
      <c r="P81" s="23">
        <v>0</v>
      </c>
      <c r="Q81" s="23">
        <v>0</v>
      </c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272</v>
      </c>
      <c r="E82" s="7">
        <v>75</v>
      </c>
      <c r="F82" s="9">
        <v>197</v>
      </c>
      <c r="G82" s="52"/>
      <c r="H82" s="121"/>
      <c r="I82" s="121"/>
      <c r="J82" s="11">
        <v>1</v>
      </c>
      <c r="K82" s="11">
        <v>9</v>
      </c>
      <c r="L82" s="11">
        <v>9</v>
      </c>
      <c r="M82" s="9">
        <v>220</v>
      </c>
      <c r="N82" s="96">
        <v>33</v>
      </c>
      <c r="O82" s="21">
        <v>4</v>
      </c>
      <c r="P82" s="23">
        <v>272</v>
      </c>
      <c r="Q82" s="23">
        <v>5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12</v>
      </c>
      <c r="E83" s="7">
        <v>4</v>
      </c>
      <c r="F83" s="9">
        <v>8</v>
      </c>
      <c r="G83" s="52"/>
      <c r="H83" s="121"/>
      <c r="I83" s="121"/>
      <c r="J83" s="11">
        <v>0</v>
      </c>
      <c r="K83" s="11">
        <v>0</v>
      </c>
      <c r="L83" s="11">
        <v>0</v>
      </c>
      <c r="M83" s="9">
        <v>11</v>
      </c>
      <c r="N83" s="96">
        <v>1</v>
      </c>
      <c r="O83" s="21">
        <v>0</v>
      </c>
      <c r="P83" s="23">
        <v>12</v>
      </c>
      <c r="Q83" s="23">
        <v>0</v>
      </c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19</v>
      </c>
      <c r="E84" s="7">
        <v>5</v>
      </c>
      <c r="F84" s="9">
        <v>14</v>
      </c>
      <c r="G84" s="52"/>
      <c r="H84" s="121"/>
      <c r="I84" s="121"/>
      <c r="J84" s="11">
        <v>0</v>
      </c>
      <c r="K84" s="11">
        <v>1</v>
      </c>
      <c r="L84" s="11">
        <v>1</v>
      </c>
      <c r="M84" s="9">
        <v>15</v>
      </c>
      <c r="N84" s="96">
        <v>2</v>
      </c>
      <c r="O84" s="21">
        <v>1</v>
      </c>
      <c r="P84" s="23">
        <v>19</v>
      </c>
      <c r="Q84" s="23">
        <v>0</v>
      </c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21</v>
      </c>
      <c r="E85" s="7">
        <v>7</v>
      </c>
      <c r="F85" s="9">
        <v>14</v>
      </c>
      <c r="G85" s="52"/>
      <c r="H85" s="121"/>
      <c r="I85" s="121"/>
      <c r="J85" s="11">
        <v>3</v>
      </c>
      <c r="K85" s="11">
        <v>2</v>
      </c>
      <c r="L85" s="11">
        <v>4</v>
      </c>
      <c r="M85" s="9">
        <v>12</v>
      </c>
      <c r="N85" s="96">
        <v>0</v>
      </c>
      <c r="O85" s="21">
        <v>2</v>
      </c>
      <c r="P85" s="23">
        <v>21</v>
      </c>
      <c r="Q85" s="23">
        <v>0</v>
      </c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>
        <v>0</v>
      </c>
      <c r="F86" s="9">
        <v>0</v>
      </c>
      <c r="G86" s="52"/>
      <c r="H86" s="121"/>
      <c r="I86" s="121"/>
      <c r="J86" s="11">
        <v>0</v>
      </c>
      <c r="K86" s="11">
        <v>0</v>
      </c>
      <c r="L86" s="11">
        <v>0</v>
      </c>
      <c r="M86" s="9">
        <v>0</v>
      </c>
      <c r="N86" s="96">
        <v>0</v>
      </c>
      <c r="O86" s="21">
        <v>0</v>
      </c>
      <c r="P86" s="23">
        <v>0</v>
      </c>
      <c r="Q86" s="23">
        <v>0</v>
      </c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>
        <v>0</v>
      </c>
      <c r="F87" s="9">
        <v>0</v>
      </c>
      <c r="G87" s="52"/>
      <c r="H87" s="121"/>
      <c r="I87" s="121"/>
      <c r="J87" s="11">
        <v>0</v>
      </c>
      <c r="K87" s="11">
        <v>0</v>
      </c>
      <c r="L87" s="11">
        <v>0</v>
      </c>
      <c r="M87" s="9">
        <v>0</v>
      </c>
      <c r="N87" s="96">
        <v>0</v>
      </c>
      <c r="O87" s="21">
        <v>0</v>
      </c>
      <c r="P87" s="23">
        <v>0</v>
      </c>
      <c r="Q87" s="23">
        <v>0</v>
      </c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>
        <v>0</v>
      </c>
      <c r="F88" s="9">
        <v>0</v>
      </c>
      <c r="G88" s="52"/>
      <c r="H88" s="121"/>
      <c r="I88" s="121"/>
      <c r="J88" s="121"/>
      <c r="K88" s="121"/>
      <c r="L88" s="11">
        <v>0</v>
      </c>
      <c r="M88" s="9">
        <v>0</v>
      </c>
      <c r="N88" s="96">
        <v>0</v>
      </c>
      <c r="O88" s="21">
        <v>0</v>
      </c>
      <c r="P88" s="23">
        <v>0</v>
      </c>
      <c r="Q88" s="23">
        <v>0</v>
      </c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18</v>
      </c>
      <c r="E89" s="7">
        <v>2</v>
      </c>
      <c r="F89" s="9">
        <v>16</v>
      </c>
      <c r="G89" s="52"/>
      <c r="H89" s="121"/>
      <c r="I89" s="11"/>
      <c r="J89" s="11"/>
      <c r="K89" s="11"/>
      <c r="L89" s="11">
        <v>0</v>
      </c>
      <c r="M89" s="9">
        <v>16</v>
      </c>
      <c r="N89" s="96">
        <v>2</v>
      </c>
      <c r="O89" s="21">
        <v>0</v>
      </c>
      <c r="P89" s="23">
        <v>18</v>
      </c>
      <c r="Q89" s="23">
        <v>0</v>
      </c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>
        <v>0</v>
      </c>
      <c r="F90" s="9">
        <v>0</v>
      </c>
      <c r="G90" s="7"/>
      <c r="H90" s="121"/>
      <c r="I90" s="121"/>
      <c r="J90" s="121"/>
      <c r="K90" s="11"/>
      <c r="L90" s="121"/>
      <c r="M90" s="227"/>
      <c r="N90" s="117"/>
      <c r="O90" s="55"/>
      <c r="P90" s="23">
        <v>0</v>
      </c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>
        <v>0</v>
      </c>
      <c r="F91" s="9">
        <v>0</v>
      </c>
      <c r="G91" s="7"/>
      <c r="H91" s="121"/>
      <c r="I91" s="121"/>
      <c r="J91" s="121"/>
      <c r="K91" s="11"/>
      <c r="L91" s="121"/>
      <c r="M91" s="227"/>
      <c r="N91" s="117"/>
      <c r="O91" s="55"/>
      <c r="P91" s="23">
        <v>0</v>
      </c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388</v>
      </c>
      <c r="E92" s="7">
        <v>177</v>
      </c>
      <c r="F92" s="9">
        <v>211</v>
      </c>
      <c r="G92" s="7">
        <v>0</v>
      </c>
      <c r="H92" s="11">
        <v>4</v>
      </c>
      <c r="I92" s="11">
        <v>1</v>
      </c>
      <c r="J92" s="11">
        <v>53</v>
      </c>
      <c r="K92" s="11">
        <v>155</v>
      </c>
      <c r="L92" s="11">
        <v>168</v>
      </c>
      <c r="M92" s="9">
        <v>7</v>
      </c>
      <c r="N92" s="96">
        <v>0</v>
      </c>
      <c r="O92" s="55"/>
      <c r="P92" s="23">
        <v>388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9</v>
      </c>
      <c r="E93" s="7">
        <v>6</v>
      </c>
      <c r="F93" s="9">
        <v>3</v>
      </c>
      <c r="G93" s="7">
        <v>0</v>
      </c>
      <c r="H93" s="11">
        <v>0</v>
      </c>
      <c r="I93" s="11">
        <v>0</v>
      </c>
      <c r="J93" s="11">
        <v>1</v>
      </c>
      <c r="K93" s="11">
        <v>2</v>
      </c>
      <c r="L93" s="11">
        <v>4</v>
      </c>
      <c r="M93" s="9">
        <v>2</v>
      </c>
      <c r="N93" s="96">
        <v>0</v>
      </c>
      <c r="O93" s="55"/>
      <c r="P93" s="23">
        <v>9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18</v>
      </c>
      <c r="E94" s="7">
        <v>8</v>
      </c>
      <c r="F94" s="9">
        <v>10</v>
      </c>
      <c r="G94" s="7">
        <v>0</v>
      </c>
      <c r="H94" s="11">
        <v>0</v>
      </c>
      <c r="I94" s="11">
        <v>0</v>
      </c>
      <c r="J94" s="11">
        <v>2</v>
      </c>
      <c r="K94" s="11">
        <v>11</v>
      </c>
      <c r="L94" s="11">
        <v>5</v>
      </c>
      <c r="M94" s="9">
        <v>0</v>
      </c>
      <c r="N94" s="96">
        <v>0</v>
      </c>
      <c r="O94" s="55"/>
      <c r="P94" s="23">
        <v>18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>
        <v>0</v>
      </c>
      <c r="F95" s="9">
        <v>0</v>
      </c>
      <c r="G95" s="7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9">
        <v>0</v>
      </c>
      <c r="N95" s="96">
        <v>0</v>
      </c>
      <c r="O95" s="55"/>
      <c r="P95" s="23">
        <v>0</v>
      </c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>
        <v>0</v>
      </c>
      <c r="F96" s="9">
        <v>0</v>
      </c>
      <c r="G96" s="52"/>
      <c r="H96" s="121"/>
      <c r="I96" s="121"/>
      <c r="J96" s="11"/>
      <c r="K96" s="11"/>
      <c r="L96" s="11">
        <v>0</v>
      </c>
      <c r="M96" s="9">
        <v>0</v>
      </c>
      <c r="N96" s="96">
        <v>0</v>
      </c>
      <c r="O96" s="21">
        <v>0</v>
      </c>
      <c r="P96" s="23">
        <v>0</v>
      </c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>
        <v>0</v>
      </c>
      <c r="F97" s="9">
        <v>0</v>
      </c>
      <c r="G97" s="52"/>
      <c r="H97" s="121"/>
      <c r="I97" s="121"/>
      <c r="J97" s="11"/>
      <c r="K97" s="11"/>
      <c r="L97" s="11">
        <v>0</v>
      </c>
      <c r="M97" s="9">
        <v>0</v>
      </c>
      <c r="N97" s="96">
        <v>0</v>
      </c>
      <c r="O97" s="21">
        <v>0</v>
      </c>
      <c r="P97" s="23">
        <v>0</v>
      </c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31</v>
      </c>
      <c r="E98" s="7">
        <v>10</v>
      </c>
      <c r="F98" s="9">
        <v>21</v>
      </c>
      <c r="G98" s="52"/>
      <c r="H98" s="121"/>
      <c r="I98" s="121"/>
      <c r="J98" s="121"/>
      <c r="K98" s="121"/>
      <c r="L98" s="11">
        <v>0</v>
      </c>
      <c r="M98" s="9">
        <v>11</v>
      </c>
      <c r="N98" s="96">
        <v>20</v>
      </c>
      <c r="O98" s="21">
        <v>1</v>
      </c>
      <c r="P98" s="23">
        <v>31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>
        <v>0</v>
      </c>
      <c r="F99" s="9">
        <v>0</v>
      </c>
      <c r="G99" s="52"/>
      <c r="H99" s="121"/>
      <c r="I99" s="121"/>
      <c r="J99" s="121"/>
      <c r="K99" s="121"/>
      <c r="L99" s="11">
        <v>0</v>
      </c>
      <c r="M99" s="9">
        <v>0</v>
      </c>
      <c r="N99" s="96">
        <v>0</v>
      </c>
      <c r="O99" s="21">
        <v>0</v>
      </c>
      <c r="P99" s="23">
        <v>0</v>
      </c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12</v>
      </c>
      <c r="E100" s="7">
        <v>3</v>
      </c>
      <c r="F100" s="9">
        <v>9</v>
      </c>
      <c r="G100" s="52"/>
      <c r="H100" s="121"/>
      <c r="I100" s="121"/>
      <c r="J100" s="121"/>
      <c r="K100" s="121"/>
      <c r="L100" s="11">
        <v>0</v>
      </c>
      <c r="M100" s="9">
        <v>5</v>
      </c>
      <c r="N100" s="96">
        <v>7</v>
      </c>
      <c r="O100" s="21">
        <v>0</v>
      </c>
      <c r="P100" s="23">
        <v>12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3</v>
      </c>
      <c r="E101" s="7">
        <v>1</v>
      </c>
      <c r="F101" s="9">
        <v>2</v>
      </c>
      <c r="G101" s="7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9">
        <v>2</v>
      </c>
      <c r="N101" s="96">
        <v>1</v>
      </c>
      <c r="O101" s="21">
        <v>0</v>
      </c>
      <c r="P101" s="23">
        <v>3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72</v>
      </c>
      <c r="E102" s="7">
        <v>27</v>
      </c>
      <c r="F102" s="9">
        <v>45</v>
      </c>
      <c r="G102" s="7">
        <v>0</v>
      </c>
      <c r="H102" s="11">
        <v>0</v>
      </c>
      <c r="I102" s="11">
        <v>2</v>
      </c>
      <c r="J102" s="11">
        <v>0</v>
      </c>
      <c r="K102" s="11">
        <v>6</v>
      </c>
      <c r="L102" s="11">
        <v>24</v>
      </c>
      <c r="M102" s="9">
        <v>39</v>
      </c>
      <c r="N102" s="96">
        <v>1</v>
      </c>
      <c r="O102" s="21">
        <v>0</v>
      </c>
      <c r="P102" s="23">
        <v>72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>
        <v>0</v>
      </c>
      <c r="F103" s="9">
        <v>0</v>
      </c>
      <c r="G103" s="7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9">
        <v>0</v>
      </c>
      <c r="N103" s="96">
        <v>0</v>
      </c>
      <c r="O103" s="21">
        <v>0</v>
      </c>
      <c r="P103" s="23">
        <v>0</v>
      </c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14</v>
      </c>
      <c r="E104" s="7">
        <v>9</v>
      </c>
      <c r="F104" s="9">
        <v>5</v>
      </c>
      <c r="G104" s="7">
        <v>4</v>
      </c>
      <c r="H104" s="11">
        <v>0</v>
      </c>
      <c r="I104" s="11">
        <v>3</v>
      </c>
      <c r="J104" s="11">
        <v>2</v>
      </c>
      <c r="K104" s="11">
        <v>5</v>
      </c>
      <c r="L104" s="11">
        <v>0</v>
      </c>
      <c r="M104" s="9">
        <v>0</v>
      </c>
      <c r="N104" s="96">
        <v>0</v>
      </c>
      <c r="O104" s="21">
        <v>0</v>
      </c>
      <c r="P104" s="23">
        <v>14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>
        <v>0</v>
      </c>
      <c r="F105" s="9">
        <v>0</v>
      </c>
      <c r="G105" s="28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20">
        <v>0</v>
      </c>
      <c r="N105" s="101">
        <v>0</v>
      </c>
      <c r="O105" s="29">
        <v>0</v>
      </c>
      <c r="P105" s="23">
        <v>0</v>
      </c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>
        <v>0</v>
      </c>
      <c r="F106" s="9">
        <v>0</v>
      </c>
      <c r="G106" s="1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15">
        <v>0</v>
      </c>
      <c r="N106" s="97">
        <v>0</v>
      </c>
      <c r="O106" s="13">
        <v>0</v>
      </c>
      <c r="P106" s="23">
        <v>0</v>
      </c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1338</v>
      </c>
      <c r="E107" s="140">
        <f t="shared" si="11"/>
        <v>504</v>
      </c>
      <c r="F107" s="158">
        <f t="shared" si="11"/>
        <v>834</v>
      </c>
      <c r="G107" s="43">
        <f t="shared" si="11"/>
        <v>95</v>
      </c>
      <c r="H107" s="44">
        <f t="shared" si="11"/>
        <v>26</v>
      </c>
      <c r="I107" s="44">
        <f t="shared" si="11"/>
        <v>30</v>
      </c>
      <c r="J107" s="44">
        <f t="shared" si="11"/>
        <v>77</v>
      </c>
      <c r="K107" s="44">
        <f t="shared" si="11"/>
        <v>248</v>
      </c>
      <c r="L107" s="44">
        <f t="shared" si="11"/>
        <v>241</v>
      </c>
      <c r="M107" s="330">
        <f t="shared" si="11"/>
        <v>506</v>
      </c>
      <c r="N107" s="331">
        <f t="shared" si="11"/>
        <v>115</v>
      </c>
      <c r="O107" s="332">
        <f t="shared" si="11"/>
        <v>15</v>
      </c>
      <c r="P107" s="44">
        <f t="shared" si="11"/>
        <v>1338</v>
      </c>
      <c r="Q107" s="158">
        <f t="shared" si="11"/>
        <v>6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767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771" t="s">
        <v>2</v>
      </c>
      <c r="F122" s="337" t="s">
        <v>3</v>
      </c>
      <c r="G122" s="40" t="s">
        <v>2</v>
      </c>
      <c r="H122" s="766" t="s">
        <v>3</v>
      </c>
      <c r="I122" s="764" t="s">
        <v>2</v>
      </c>
      <c r="J122" s="766" t="s">
        <v>3</v>
      </c>
      <c r="K122" s="764" t="s">
        <v>2</v>
      </c>
      <c r="L122" s="770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764" t="s">
        <v>2</v>
      </c>
      <c r="H153" s="766" t="s">
        <v>3</v>
      </c>
      <c r="I153" s="765" t="s">
        <v>2</v>
      </c>
      <c r="J153" s="765" t="s">
        <v>3</v>
      </c>
      <c r="K153" s="764" t="s">
        <v>2</v>
      </c>
      <c r="L153" s="766" t="s">
        <v>3</v>
      </c>
      <c r="M153" s="764" t="s">
        <v>2</v>
      </c>
      <c r="N153" s="766" t="s">
        <v>3</v>
      </c>
      <c r="O153" s="764" t="s">
        <v>2</v>
      </c>
      <c r="P153" s="766" t="s">
        <v>3</v>
      </c>
      <c r="Q153" s="764" t="s">
        <v>2</v>
      </c>
      <c r="R153" s="766" t="s">
        <v>3</v>
      </c>
      <c r="S153" s="764" t="s">
        <v>2</v>
      </c>
      <c r="T153" s="766" t="s">
        <v>3</v>
      </c>
      <c r="U153" s="764" t="s">
        <v>2</v>
      </c>
      <c r="V153" s="766" t="s">
        <v>3</v>
      </c>
      <c r="W153" s="764" t="s">
        <v>2</v>
      </c>
      <c r="X153" s="766" t="s">
        <v>3</v>
      </c>
      <c r="Y153" s="764" t="s">
        <v>2</v>
      </c>
      <c r="Z153" s="770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775" t="s">
        <v>1</v>
      </c>
      <c r="E161" s="177" t="s">
        <v>2</v>
      </c>
      <c r="F161" s="773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77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769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76</v>
      </c>
      <c r="E169" s="435">
        <f t="shared" ref="E169:F182" si="22">SUM(G169+I169+K169+M169+O169+Q169+S169+U169)</f>
        <v>32</v>
      </c>
      <c r="F169" s="436">
        <f t="shared" si="22"/>
        <v>44</v>
      </c>
      <c r="G169" s="148">
        <v>5</v>
      </c>
      <c r="H169" s="149">
        <v>5</v>
      </c>
      <c r="I169" s="150">
        <v>0</v>
      </c>
      <c r="J169" s="149">
        <v>0</v>
      </c>
      <c r="K169" s="150">
        <v>3</v>
      </c>
      <c r="L169" s="149">
        <v>2</v>
      </c>
      <c r="M169" s="150">
        <v>3</v>
      </c>
      <c r="N169" s="149">
        <v>1</v>
      </c>
      <c r="O169" s="150">
        <v>6</v>
      </c>
      <c r="P169" s="149">
        <v>4</v>
      </c>
      <c r="Q169" s="150">
        <v>6</v>
      </c>
      <c r="R169" s="149">
        <v>1</v>
      </c>
      <c r="S169" s="150">
        <v>5</v>
      </c>
      <c r="T169" s="149">
        <v>22</v>
      </c>
      <c r="U169" s="150">
        <v>4</v>
      </c>
      <c r="V169" s="437">
        <v>9</v>
      </c>
      <c r="W169" s="438">
        <v>0</v>
      </c>
      <c r="X169" s="439">
        <v>0</v>
      </c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466</v>
      </c>
      <c r="E170" s="441">
        <f t="shared" si="22"/>
        <v>175</v>
      </c>
      <c r="F170" s="442">
        <f t="shared" si="22"/>
        <v>291</v>
      </c>
      <c r="G170" s="443">
        <v>7</v>
      </c>
      <c r="H170" s="444">
        <v>5</v>
      </c>
      <c r="I170" s="445">
        <v>7</v>
      </c>
      <c r="J170" s="444">
        <v>8</v>
      </c>
      <c r="K170" s="445">
        <v>9</v>
      </c>
      <c r="L170" s="444">
        <v>11</v>
      </c>
      <c r="M170" s="445">
        <v>13</v>
      </c>
      <c r="N170" s="444">
        <v>13</v>
      </c>
      <c r="O170" s="445">
        <v>20</v>
      </c>
      <c r="P170" s="444">
        <v>20</v>
      </c>
      <c r="Q170" s="445">
        <v>28</v>
      </c>
      <c r="R170" s="444">
        <v>25</v>
      </c>
      <c r="S170" s="445">
        <v>44</v>
      </c>
      <c r="T170" s="444">
        <v>97</v>
      </c>
      <c r="U170" s="445">
        <v>47</v>
      </c>
      <c r="V170" s="446">
        <v>112</v>
      </c>
      <c r="W170" s="447">
        <v>54</v>
      </c>
      <c r="X170" s="448">
        <v>109</v>
      </c>
      <c r="Y170" s="448">
        <v>49</v>
      </c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1</v>
      </c>
      <c r="E171" s="449">
        <f t="shared" si="22"/>
        <v>0</v>
      </c>
      <c r="F171" s="450">
        <f t="shared" si="22"/>
        <v>1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>
        <v>1</v>
      </c>
      <c r="U171" s="453"/>
      <c r="V171" s="454"/>
      <c r="W171" s="455">
        <v>0</v>
      </c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0</v>
      </c>
      <c r="E172" s="135">
        <f t="shared" si="22"/>
        <v>0</v>
      </c>
      <c r="F172" s="458">
        <f t="shared" si="22"/>
        <v>0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/>
      <c r="T172" s="152"/>
      <c r="U172" s="153"/>
      <c r="V172" s="459"/>
      <c r="W172" s="460"/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0</v>
      </c>
      <c r="E173" s="135">
        <f t="shared" si="22"/>
        <v>0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/>
      <c r="U173" s="153"/>
      <c r="V173" s="459"/>
      <c r="W173" s="460"/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49</v>
      </c>
      <c r="E175" s="133">
        <f t="shared" si="22"/>
        <v>18</v>
      </c>
      <c r="F175" s="465">
        <f t="shared" si="22"/>
        <v>31</v>
      </c>
      <c r="G175" s="148">
        <v>2</v>
      </c>
      <c r="H175" s="149">
        <v>1</v>
      </c>
      <c r="I175" s="150"/>
      <c r="J175" s="149">
        <v>1</v>
      </c>
      <c r="K175" s="150"/>
      <c r="L175" s="149"/>
      <c r="M175" s="150"/>
      <c r="N175" s="149"/>
      <c r="O175" s="150">
        <v>2</v>
      </c>
      <c r="P175" s="149">
        <v>1</v>
      </c>
      <c r="Q175" s="150">
        <v>4</v>
      </c>
      <c r="R175" s="149">
        <v>4</v>
      </c>
      <c r="S175" s="150">
        <v>9</v>
      </c>
      <c r="T175" s="149">
        <v>21</v>
      </c>
      <c r="U175" s="150">
        <v>1</v>
      </c>
      <c r="V175" s="437">
        <v>3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153</v>
      </c>
      <c r="E176" s="135">
        <f t="shared" si="22"/>
        <v>67</v>
      </c>
      <c r="F176" s="458">
        <f t="shared" si="22"/>
        <v>86</v>
      </c>
      <c r="G176" s="151">
        <v>6</v>
      </c>
      <c r="H176" s="152">
        <v>3</v>
      </c>
      <c r="I176" s="153"/>
      <c r="J176" s="152"/>
      <c r="K176" s="153">
        <v>2</v>
      </c>
      <c r="L176" s="152">
        <v>3</v>
      </c>
      <c r="M176" s="153">
        <v>1</v>
      </c>
      <c r="N176" s="152"/>
      <c r="O176" s="153">
        <v>9</v>
      </c>
      <c r="P176" s="152">
        <v>8</v>
      </c>
      <c r="Q176" s="153">
        <v>10</v>
      </c>
      <c r="R176" s="152">
        <v>16</v>
      </c>
      <c r="S176" s="153">
        <v>36</v>
      </c>
      <c r="T176" s="152">
        <v>50</v>
      </c>
      <c r="U176" s="153">
        <v>3</v>
      </c>
      <c r="V176" s="459">
        <v>6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48</v>
      </c>
      <c r="E177" s="135">
        <f t="shared" si="22"/>
        <v>18</v>
      </c>
      <c r="F177" s="458">
        <f t="shared" si="22"/>
        <v>30</v>
      </c>
      <c r="G177" s="151">
        <v>2</v>
      </c>
      <c r="H177" s="152"/>
      <c r="I177" s="153"/>
      <c r="J177" s="152">
        <v>1</v>
      </c>
      <c r="K177" s="153"/>
      <c r="L177" s="152"/>
      <c r="M177" s="153"/>
      <c r="N177" s="152"/>
      <c r="O177" s="153">
        <v>2</v>
      </c>
      <c r="P177" s="152">
        <v>1</v>
      </c>
      <c r="Q177" s="153">
        <v>4</v>
      </c>
      <c r="R177" s="152">
        <v>4</v>
      </c>
      <c r="S177" s="153">
        <v>9</v>
      </c>
      <c r="T177" s="152">
        <v>21</v>
      </c>
      <c r="U177" s="153">
        <v>1</v>
      </c>
      <c r="V177" s="459">
        <v>3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28</v>
      </c>
      <c r="E178" s="128">
        <f t="shared" si="22"/>
        <v>14</v>
      </c>
      <c r="F178" s="463">
        <f t="shared" si="22"/>
        <v>14</v>
      </c>
      <c r="G178" s="443">
        <v>4</v>
      </c>
      <c r="H178" s="444">
        <v>1</v>
      </c>
      <c r="I178" s="445"/>
      <c r="J178" s="444"/>
      <c r="K178" s="445"/>
      <c r="L178" s="444">
        <v>1</v>
      </c>
      <c r="M178" s="445"/>
      <c r="N178" s="444"/>
      <c r="O178" s="445">
        <v>2</v>
      </c>
      <c r="P178" s="444">
        <v>1</v>
      </c>
      <c r="Q178" s="445">
        <v>1</v>
      </c>
      <c r="R178" s="444">
        <v>2</v>
      </c>
      <c r="S178" s="445">
        <v>7</v>
      </c>
      <c r="T178" s="444">
        <v>6</v>
      </c>
      <c r="U178" s="445"/>
      <c r="V178" s="446">
        <v>3</v>
      </c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43</v>
      </c>
      <c r="E179" s="133">
        <f t="shared" si="22"/>
        <v>9</v>
      </c>
      <c r="F179" s="465">
        <f t="shared" si="22"/>
        <v>34</v>
      </c>
      <c r="G179" s="148"/>
      <c r="H179" s="149"/>
      <c r="I179" s="150"/>
      <c r="J179" s="149"/>
      <c r="K179" s="150"/>
      <c r="L179" s="149"/>
      <c r="M179" s="150">
        <v>1</v>
      </c>
      <c r="N179" s="149"/>
      <c r="O179" s="150">
        <v>2</v>
      </c>
      <c r="P179" s="149">
        <v>1</v>
      </c>
      <c r="Q179" s="150">
        <v>2</v>
      </c>
      <c r="R179" s="149">
        <v>2</v>
      </c>
      <c r="S179" s="150">
        <v>4</v>
      </c>
      <c r="T179" s="149">
        <v>29</v>
      </c>
      <c r="U179" s="150"/>
      <c r="V179" s="437">
        <v>2</v>
      </c>
      <c r="W179" s="438">
        <v>6</v>
      </c>
      <c r="X179" s="439">
        <v>1</v>
      </c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100</v>
      </c>
      <c r="E180" s="135">
        <f t="shared" si="22"/>
        <v>31</v>
      </c>
      <c r="F180" s="458">
        <f t="shared" si="22"/>
        <v>69</v>
      </c>
      <c r="G180" s="151"/>
      <c r="H180" s="152"/>
      <c r="I180" s="153"/>
      <c r="J180" s="152"/>
      <c r="K180" s="153">
        <v>1</v>
      </c>
      <c r="L180" s="152"/>
      <c r="M180" s="153">
        <v>4</v>
      </c>
      <c r="N180" s="152">
        <v>3</v>
      </c>
      <c r="O180" s="153">
        <v>8</v>
      </c>
      <c r="P180" s="152">
        <v>3</v>
      </c>
      <c r="Q180" s="153">
        <v>3</v>
      </c>
      <c r="R180" s="152">
        <v>8</v>
      </c>
      <c r="S180" s="153">
        <v>13</v>
      </c>
      <c r="T180" s="152">
        <v>55</v>
      </c>
      <c r="U180" s="153">
        <v>2</v>
      </c>
      <c r="V180" s="459"/>
      <c r="W180" s="460">
        <v>7</v>
      </c>
      <c r="X180" s="461">
        <v>1</v>
      </c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45</v>
      </c>
      <c r="E181" s="135">
        <f t="shared" si="22"/>
        <v>11</v>
      </c>
      <c r="F181" s="458">
        <f t="shared" si="22"/>
        <v>34</v>
      </c>
      <c r="G181" s="151"/>
      <c r="H181" s="152"/>
      <c r="I181" s="153"/>
      <c r="J181" s="152"/>
      <c r="K181" s="153"/>
      <c r="L181" s="152"/>
      <c r="M181" s="153">
        <v>1</v>
      </c>
      <c r="N181" s="152">
        <v>1</v>
      </c>
      <c r="O181" s="153">
        <v>2</v>
      </c>
      <c r="P181" s="152">
        <v>1</v>
      </c>
      <c r="Q181" s="153">
        <v>2</v>
      </c>
      <c r="R181" s="152">
        <v>2</v>
      </c>
      <c r="S181" s="153">
        <v>6</v>
      </c>
      <c r="T181" s="152">
        <v>28</v>
      </c>
      <c r="U181" s="153"/>
      <c r="V181" s="459">
        <v>2</v>
      </c>
      <c r="W181" s="460">
        <v>6</v>
      </c>
      <c r="X181" s="461">
        <v>1</v>
      </c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44</v>
      </c>
      <c r="E182" s="128">
        <f t="shared" si="22"/>
        <v>14</v>
      </c>
      <c r="F182" s="463">
        <f t="shared" si="22"/>
        <v>30</v>
      </c>
      <c r="G182" s="443"/>
      <c r="H182" s="444"/>
      <c r="I182" s="445"/>
      <c r="J182" s="444"/>
      <c r="K182" s="445"/>
      <c r="L182" s="444"/>
      <c r="M182" s="445">
        <v>1</v>
      </c>
      <c r="N182" s="444">
        <v>1</v>
      </c>
      <c r="O182" s="445">
        <v>3</v>
      </c>
      <c r="P182" s="444"/>
      <c r="Q182" s="445">
        <v>1</v>
      </c>
      <c r="R182" s="444">
        <v>3</v>
      </c>
      <c r="S182" s="445">
        <v>8</v>
      </c>
      <c r="T182" s="444">
        <v>25</v>
      </c>
      <c r="U182" s="445">
        <v>1</v>
      </c>
      <c r="V182" s="446">
        <v>1</v>
      </c>
      <c r="W182" s="447">
        <v>3</v>
      </c>
      <c r="X182" s="448">
        <v>1</v>
      </c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18</v>
      </c>
      <c r="E183" s="133">
        <f>SUM(G183+I183+K183+M183+O183+Q183+U183)</f>
        <v>10</v>
      </c>
      <c r="F183" s="465">
        <f>SUM(H183+J183+L183+N183+P183+R183+V183)</f>
        <v>8</v>
      </c>
      <c r="G183" s="148">
        <v>4</v>
      </c>
      <c r="H183" s="149">
        <v>4</v>
      </c>
      <c r="I183" s="150"/>
      <c r="J183" s="149">
        <v>1</v>
      </c>
      <c r="K183" s="150">
        <v>1</v>
      </c>
      <c r="L183" s="149">
        <v>2</v>
      </c>
      <c r="M183" s="150">
        <v>1</v>
      </c>
      <c r="N183" s="149"/>
      <c r="O183" s="150">
        <v>2</v>
      </c>
      <c r="P183" s="149">
        <v>1</v>
      </c>
      <c r="Q183" s="150">
        <v>2</v>
      </c>
      <c r="R183" s="149"/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117</v>
      </c>
      <c r="E184" s="135">
        <f>SUM(G184+I184+K184+M184+O184+Q184+U184)</f>
        <v>59</v>
      </c>
      <c r="F184" s="458">
        <f>SUM(H184+J184+L184+N184+P184+R184+V184)</f>
        <v>58</v>
      </c>
      <c r="G184" s="151">
        <v>25</v>
      </c>
      <c r="H184" s="152">
        <v>17</v>
      </c>
      <c r="I184" s="153">
        <v>5</v>
      </c>
      <c r="J184" s="152">
        <v>14</v>
      </c>
      <c r="K184" s="153">
        <v>4</v>
      </c>
      <c r="L184" s="152">
        <v>8</v>
      </c>
      <c r="M184" s="153">
        <v>2</v>
      </c>
      <c r="N184" s="152">
        <v>2</v>
      </c>
      <c r="O184" s="153">
        <v>17</v>
      </c>
      <c r="P184" s="152">
        <v>11</v>
      </c>
      <c r="Q184" s="153">
        <v>6</v>
      </c>
      <c r="R184" s="152">
        <v>6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22</v>
      </c>
      <c r="E185" s="135">
        <f t="shared" ref="E185:F200" si="23">SUM(G185+I185+K185+M185+O185+Q185+S185+U185)</f>
        <v>10</v>
      </c>
      <c r="F185" s="458">
        <f t="shared" si="23"/>
        <v>12</v>
      </c>
      <c r="G185" s="151">
        <v>5</v>
      </c>
      <c r="H185" s="152">
        <v>4</v>
      </c>
      <c r="I185" s="153"/>
      <c r="J185" s="152">
        <v>1</v>
      </c>
      <c r="K185" s="153">
        <v>1</v>
      </c>
      <c r="L185" s="152">
        <v>3</v>
      </c>
      <c r="M185" s="153">
        <v>2</v>
      </c>
      <c r="N185" s="152"/>
      <c r="O185" s="153">
        <v>2</v>
      </c>
      <c r="P185" s="152">
        <v>4</v>
      </c>
      <c r="Q185" s="153"/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11</v>
      </c>
      <c r="E186" s="128">
        <f t="shared" si="23"/>
        <v>6</v>
      </c>
      <c r="F186" s="463">
        <f t="shared" si="23"/>
        <v>5</v>
      </c>
      <c r="G186" s="443">
        <v>2</v>
      </c>
      <c r="H186" s="444">
        <v>1</v>
      </c>
      <c r="I186" s="445"/>
      <c r="J186" s="444"/>
      <c r="K186" s="445">
        <v>1</v>
      </c>
      <c r="L186" s="444"/>
      <c r="M186" s="445"/>
      <c r="N186" s="444"/>
      <c r="O186" s="445">
        <v>3</v>
      </c>
      <c r="P186" s="444">
        <v>3</v>
      </c>
      <c r="Q186" s="445"/>
      <c r="R186" s="444">
        <v>1</v>
      </c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18</v>
      </c>
      <c r="E187" s="449">
        <f t="shared" si="23"/>
        <v>5</v>
      </c>
      <c r="F187" s="450">
        <f t="shared" si="23"/>
        <v>13</v>
      </c>
      <c r="G187" s="451">
        <v>1</v>
      </c>
      <c r="H187" s="452"/>
      <c r="I187" s="453"/>
      <c r="J187" s="452"/>
      <c r="K187" s="453"/>
      <c r="L187" s="452"/>
      <c r="M187" s="453"/>
      <c r="N187" s="452"/>
      <c r="O187" s="453">
        <v>1</v>
      </c>
      <c r="P187" s="452"/>
      <c r="Q187" s="453"/>
      <c r="R187" s="452"/>
      <c r="S187" s="453">
        <v>3</v>
      </c>
      <c r="T187" s="452">
        <v>8</v>
      </c>
      <c r="U187" s="453"/>
      <c r="V187" s="454">
        <v>5</v>
      </c>
      <c r="W187" s="455">
        <v>0</v>
      </c>
      <c r="X187" s="456"/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51</v>
      </c>
      <c r="E188" s="135">
        <f t="shared" si="23"/>
        <v>12</v>
      </c>
      <c r="F188" s="458">
        <f t="shared" si="23"/>
        <v>39</v>
      </c>
      <c r="G188" s="151">
        <v>1</v>
      </c>
      <c r="H188" s="152"/>
      <c r="I188" s="153"/>
      <c r="J188" s="152"/>
      <c r="K188" s="153"/>
      <c r="L188" s="152"/>
      <c r="M188" s="153"/>
      <c r="N188" s="152"/>
      <c r="O188" s="153"/>
      <c r="P188" s="152"/>
      <c r="Q188" s="153"/>
      <c r="R188" s="152"/>
      <c r="S188" s="153">
        <v>7</v>
      </c>
      <c r="T188" s="152">
        <v>34</v>
      </c>
      <c r="U188" s="153">
        <v>4</v>
      </c>
      <c r="V188" s="459">
        <v>5</v>
      </c>
      <c r="W188" s="460">
        <v>0</v>
      </c>
      <c r="X188" s="461"/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20</v>
      </c>
      <c r="E189" s="135">
        <f t="shared" si="23"/>
        <v>6</v>
      </c>
      <c r="F189" s="458">
        <f t="shared" si="23"/>
        <v>14</v>
      </c>
      <c r="G189" s="151"/>
      <c r="H189" s="152"/>
      <c r="I189" s="153"/>
      <c r="J189" s="152"/>
      <c r="K189" s="153"/>
      <c r="L189" s="152"/>
      <c r="M189" s="153"/>
      <c r="N189" s="152"/>
      <c r="O189" s="153">
        <v>1</v>
      </c>
      <c r="P189" s="152"/>
      <c r="Q189" s="153"/>
      <c r="R189" s="152"/>
      <c r="S189" s="153">
        <v>4</v>
      </c>
      <c r="T189" s="152">
        <v>11</v>
      </c>
      <c r="U189" s="153">
        <v>1</v>
      </c>
      <c r="V189" s="459">
        <v>3</v>
      </c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11</v>
      </c>
      <c r="E190" s="136">
        <f t="shared" si="23"/>
        <v>3</v>
      </c>
      <c r="F190" s="486">
        <f t="shared" si="23"/>
        <v>8</v>
      </c>
      <c r="G190" s="487"/>
      <c r="H190" s="488"/>
      <c r="I190" s="489"/>
      <c r="J190" s="488"/>
      <c r="K190" s="489"/>
      <c r="L190" s="488"/>
      <c r="M190" s="489"/>
      <c r="N190" s="488"/>
      <c r="O190" s="489">
        <v>1</v>
      </c>
      <c r="P190" s="488"/>
      <c r="Q190" s="489"/>
      <c r="R190" s="488"/>
      <c r="S190" s="489">
        <v>1</v>
      </c>
      <c r="T190" s="488">
        <v>6</v>
      </c>
      <c r="U190" s="489">
        <v>1</v>
      </c>
      <c r="V190" s="490">
        <v>2</v>
      </c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15</v>
      </c>
      <c r="E191" s="133">
        <f t="shared" si="23"/>
        <v>7</v>
      </c>
      <c r="F191" s="465">
        <f t="shared" si="23"/>
        <v>8</v>
      </c>
      <c r="G191" s="148"/>
      <c r="H191" s="149"/>
      <c r="I191" s="150"/>
      <c r="J191" s="149">
        <v>1</v>
      </c>
      <c r="K191" s="150">
        <v>1</v>
      </c>
      <c r="L191" s="149">
        <v>1</v>
      </c>
      <c r="M191" s="150">
        <v>4</v>
      </c>
      <c r="N191" s="149">
        <v>2</v>
      </c>
      <c r="O191" s="150">
        <v>2</v>
      </c>
      <c r="P191" s="149">
        <v>4</v>
      </c>
      <c r="Q191" s="150"/>
      <c r="R191" s="149"/>
      <c r="S191" s="150"/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237</v>
      </c>
      <c r="E192" s="135">
        <f t="shared" si="23"/>
        <v>117</v>
      </c>
      <c r="F192" s="458">
        <f t="shared" si="23"/>
        <v>120</v>
      </c>
      <c r="G192" s="151"/>
      <c r="H192" s="152"/>
      <c r="I192" s="153"/>
      <c r="J192" s="152">
        <v>2</v>
      </c>
      <c r="K192" s="153"/>
      <c r="L192" s="152"/>
      <c r="M192" s="153">
        <v>10</v>
      </c>
      <c r="N192" s="152">
        <v>16</v>
      </c>
      <c r="O192" s="153">
        <v>45</v>
      </c>
      <c r="P192" s="152">
        <v>43</v>
      </c>
      <c r="Q192" s="153">
        <v>56</v>
      </c>
      <c r="R192" s="152">
        <v>58</v>
      </c>
      <c r="S192" s="153">
        <v>6</v>
      </c>
      <c r="T192" s="152">
        <v>1</v>
      </c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14</v>
      </c>
      <c r="E193" s="135">
        <f t="shared" si="23"/>
        <v>7</v>
      </c>
      <c r="F193" s="458">
        <f t="shared" si="23"/>
        <v>7</v>
      </c>
      <c r="G193" s="151"/>
      <c r="H193" s="152"/>
      <c r="I193" s="153"/>
      <c r="J193" s="152">
        <v>1</v>
      </c>
      <c r="K193" s="153">
        <v>1</v>
      </c>
      <c r="L193" s="152">
        <v>1</v>
      </c>
      <c r="M193" s="153">
        <v>4</v>
      </c>
      <c r="N193" s="152">
        <v>2</v>
      </c>
      <c r="O193" s="153">
        <v>2</v>
      </c>
      <c r="P193" s="152">
        <v>3</v>
      </c>
      <c r="Q193" s="153"/>
      <c r="R193" s="152"/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3</v>
      </c>
      <c r="E194" s="128">
        <f t="shared" si="23"/>
        <v>3</v>
      </c>
      <c r="F194" s="463">
        <f t="shared" si="23"/>
        <v>0</v>
      </c>
      <c r="G194" s="443"/>
      <c r="H194" s="444"/>
      <c r="I194" s="445"/>
      <c r="J194" s="444"/>
      <c r="K194" s="445"/>
      <c r="L194" s="444"/>
      <c r="M194" s="445"/>
      <c r="N194" s="444"/>
      <c r="O194" s="445">
        <v>1</v>
      </c>
      <c r="P194" s="444"/>
      <c r="Q194" s="445">
        <v>1</v>
      </c>
      <c r="R194" s="444"/>
      <c r="S194" s="445">
        <v>1</v>
      </c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16</v>
      </c>
      <c r="E195" s="449">
        <f t="shared" si="23"/>
        <v>2</v>
      </c>
      <c r="F195" s="450">
        <f t="shared" si="23"/>
        <v>14</v>
      </c>
      <c r="G195" s="451"/>
      <c r="H195" s="452"/>
      <c r="I195" s="453"/>
      <c r="J195" s="452"/>
      <c r="K195" s="453"/>
      <c r="L195" s="452"/>
      <c r="M195" s="453"/>
      <c r="N195" s="452">
        <v>1</v>
      </c>
      <c r="O195" s="453"/>
      <c r="P195" s="452">
        <v>2</v>
      </c>
      <c r="Q195" s="453">
        <v>1</v>
      </c>
      <c r="R195" s="452"/>
      <c r="S195" s="453">
        <v>1</v>
      </c>
      <c r="T195" s="452">
        <v>10</v>
      </c>
      <c r="U195" s="453"/>
      <c r="V195" s="454">
        <v>1</v>
      </c>
      <c r="W195" s="455">
        <v>2</v>
      </c>
      <c r="X195" s="456"/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139</v>
      </c>
      <c r="E196" s="135">
        <f t="shared" si="23"/>
        <v>35</v>
      </c>
      <c r="F196" s="458">
        <f t="shared" si="23"/>
        <v>104</v>
      </c>
      <c r="G196" s="151"/>
      <c r="H196" s="152"/>
      <c r="I196" s="153"/>
      <c r="J196" s="152"/>
      <c r="K196" s="153"/>
      <c r="L196" s="152"/>
      <c r="M196" s="153"/>
      <c r="N196" s="152"/>
      <c r="O196" s="153"/>
      <c r="P196" s="152">
        <v>3</v>
      </c>
      <c r="Q196" s="153">
        <v>3</v>
      </c>
      <c r="R196" s="152">
        <v>6</v>
      </c>
      <c r="S196" s="153">
        <v>30</v>
      </c>
      <c r="T196" s="152">
        <v>83</v>
      </c>
      <c r="U196" s="153">
        <v>2</v>
      </c>
      <c r="V196" s="459">
        <v>12</v>
      </c>
      <c r="W196" s="460">
        <v>3</v>
      </c>
      <c r="X196" s="461">
        <v>2</v>
      </c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15</v>
      </c>
      <c r="E197" s="135">
        <f t="shared" si="23"/>
        <v>2</v>
      </c>
      <c r="F197" s="458">
        <f t="shared" si="23"/>
        <v>13</v>
      </c>
      <c r="G197" s="151"/>
      <c r="H197" s="152"/>
      <c r="I197" s="153"/>
      <c r="J197" s="152"/>
      <c r="K197" s="153"/>
      <c r="L197" s="152"/>
      <c r="M197" s="153"/>
      <c r="N197" s="152">
        <v>1</v>
      </c>
      <c r="O197" s="153"/>
      <c r="P197" s="152">
        <v>2</v>
      </c>
      <c r="Q197" s="153">
        <v>1</v>
      </c>
      <c r="R197" s="152"/>
      <c r="S197" s="153">
        <v>1</v>
      </c>
      <c r="T197" s="152">
        <v>9</v>
      </c>
      <c r="U197" s="153"/>
      <c r="V197" s="459">
        <v>1</v>
      </c>
      <c r="W197" s="460">
        <v>2</v>
      </c>
      <c r="X197" s="461"/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19</v>
      </c>
      <c r="E198" s="136">
        <f t="shared" si="23"/>
        <v>3</v>
      </c>
      <c r="F198" s="486">
        <f t="shared" si="23"/>
        <v>16</v>
      </c>
      <c r="G198" s="487"/>
      <c r="H198" s="488"/>
      <c r="I198" s="489"/>
      <c r="J198" s="488"/>
      <c r="K198" s="489"/>
      <c r="L198" s="488"/>
      <c r="M198" s="489"/>
      <c r="N198" s="488"/>
      <c r="O198" s="489"/>
      <c r="P198" s="488"/>
      <c r="Q198" s="489"/>
      <c r="R198" s="488">
        <v>2</v>
      </c>
      <c r="S198" s="489">
        <v>2</v>
      </c>
      <c r="T198" s="488">
        <v>11</v>
      </c>
      <c r="U198" s="489">
        <v>1</v>
      </c>
      <c r="V198" s="490">
        <v>3</v>
      </c>
      <c r="W198" s="491">
        <v>2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14</v>
      </c>
      <c r="E203" s="501">
        <f t="shared" si="25"/>
        <v>3</v>
      </c>
      <c r="F203" s="502">
        <f t="shared" si="25"/>
        <v>11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1</v>
      </c>
      <c r="T203" s="452">
        <v>4</v>
      </c>
      <c r="U203" s="453">
        <v>2</v>
      </c>
      <c r="V203" s="454">
        <v>7</v>
      </c>
      <c r="W203" s="455">
        <v>1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65</v>
      </c>
      <c r="E204" s="495">
        <f t="shared" si="25"/>
        <v>15</v>
      </c>
      <c r="F204" s="496">
        <f t="shared" si="25"/>
        <v>50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2</v>
      </c>
      <c r="T204" s="152">
        <v>11</v>
      </c>
      <c r="U204" s="153">
        <v>13</v>
      </c>
      <c r="V204" s="459">
        <v>39</v>
      </c>
      <c r="W204" s="460">
        <v>1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14</v>
      </c>
      <c r="E205" s="495">
        <f t="shared" si="25"/>
        <v>2</v>
      </c>
      <c r="F205" s="496">
        <f t="shared" si="25"/>
        <v>12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1</v>
      </c>
      <c r="T205" s="152">
        <v>4</v>
      </c>
      <c r="U205" s="153">
        <v>1</v>
      </c>
      <c r="V205" s="459">
        <v>8</v>
      </c>
      <c r="W205" s="460">
        <v>1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16</v>
      </c>
      <c r="E206" s="498">
        <f t="shared" si="25"/>
        <v>6</v>
      </c>
      <c r="F206" s="499">
        <f t="shared" si="25"/>
        <v>10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1</v>
      </c>
      <c r="T206" s="444">
        <v>3</v>
      </c>
      <c r="U206" s="445">
        <v>5</v>
      </c>
      <c r="V206" s="446">
        <v>7</v>
      </c>
      <c r="W206" s="447">
        <v>1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>
        <v>0</v>
      </c>
      <c r="X218" s="529"/>
      <c r="Y218" s="529"/>
      <c r="Z218" s="634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174</v>
      </c>
      <c r="E219" s="532">
        <f t="shared" si="25"/>
        <v>54</v>
      </c>
      <c r="F219" s="534">
        <f t="shared" si="25"/>
        <v>120</v>
      </c>
      <c r="G219" s="635">
        <f t="shared" ref="G219:L222" si="26">SUM(G171+G175+G179+G183+G187+G191+G195+G207+G211+G215)</f>
        <v>7</v>
      </c>
      <c r="H219" s="534">
        <f t="shared" si="26"/>
        <v>5</v>
      </c>
      <c r="I219" s="635">
        <f t="shared" si="26"/>
        <v>0</v>
      </c>
      <c r="J219" s="534">
        <f t="shared" si="26"/>
        <v>3</v>
      </c>
      <c r="K219" s="635">
        <f t="shared" si="26"/>
        <v>2</v>
      </c>
      <c r="L219" s="534">
        <f t="shared" si="26"/>
        <v>3</v>
      </c>
      <c r="M219" s="635">
        <f>SUM(M171+M175+M179+M183+M187+M191+M195+M199+M203+M207+M211+M215)</f>
        <v>6</v>
      </c>
      <c r="N219" s="534">
        <f t="shared" ref="N219:R219" si="27">SUM(N171+N175+N179+N183+N187+N191+N195+N199+N203+N207+N211+N215)</f>
        <v>3</v>
      </c>
      <c r="O219" s="635">
        <f t="shared" si="27"/>
        <v>9</v>
      </c>
      <c r="P219" s="534">
        <f t="shared" si="27"/>
        <v>9</v>
      </c>
      <c r="Q219" s="635">
        <f t="shared" si="27"/>
        <v>9</v>
      </c>
      <c r="R219" s="534">
        <f t="shared" si="27"/>
        <v>6</v>
      </c>
      <c r="S219" s="635">
        <f t="shared" ref="S219:V222" si="28">SUM(S171+S175+S179+S187+S191+S195+S199+S203+S207+S211+S215)</f>
        <v>18</v>
      </c>
      <c r="T219" s="534">
        <f t="shared" si="28"/>
        <v>73</v>
      </c>
      <c r="U219" s="635">
        <f t="shared" si="28"/>
        <v>3</v>
      </c>
      <c r="V219" s="636">
        <f t="shared" si="28"/>
        <v>18</v>
      </c>
      <c r="W219" s="635">
        <f t="shared" ref="W219:Y222" si="29">SUM(W171+W175+W179+W187+W195+W199+W203+W207+W211+W215)</f>
        <v>9</v>
      </c>
      <c r="X219" s="538">
        <f t="shared" si="29"/>
        <v>1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862</v>
      </c>
      <c r="E220" s="540">
        <f t="shared" ref="E220:F222" si="30">SUM(G220+I220+K220+M220+O220+Q220+S220+U220)</f>
        <v>336</v>
      </c>
      <c r="F220" s="541">
        <f>SUM(H220+J220+L220+N220+P220+R220+T220+V220)</f>
        <v>526</v>
      </c>
      <c r="G220" s="542">
        <f t="shared" si="26"/>
        <v>32</v>
      </c>
      <c r="H220" s="541">
        <f>SUM(H172+H176+H180+H184+H188+H192+H196+H208+H212+H216)</f>
        <v>20</v>
      </c>
      <c r="I220" s="542">
        <f t="shared" si="26"/>
        <v>5</v>
      </c>
      <c r="J220" s="541">
        <f>SUM(J172+J176+J180+J184+J188+J192+J196+J208+J212+J216)</f>
        <v>16</v>
      </c>
      <c r="K220" s="542">
        <f t="shared" si="26"/>
        <v>7</v>
      </c>
      <c r="L220" s="541">
        <f>SUM(L172+L176+L180+L184+L188+L192+L196+L208+L212+L216)</f>
        <v>11</v>
      </c>
      <c r="M220" s="542">
        <f t="shared" ref="M220:R222" si="31">SUM(M172+M176+M180+M184+M188+M192+M196+M200+M204+M208+M212+M216)</f>
        <v>17</v>
      </c>
      <c r="N220" s="541">
        <f t="shared" si="31"/>
        <v>21</v>
      </c>
      <c r="O220" s="542">
        <f t="shared" si="31"/>
        <v>79</v>
      </c>
      <c r="P220" s="541">
        <f t="shared" si="31"/>
        <v>68</v>
      </c>
      <c r="Q220" s="542">
        <f t="shared" si="31"/>
        <v>78</v>
      </c>
      <c r="R220" s="541">
        <f t="shared" si="31"/>
        <v>94</v>
      </c>
      <c r="S220" s="542">
        <f t="shared" si="28"/>
        <v>94</v>
      </c>
      <c r="T220" s="541">
        <f t="shared" si="28"/>
        <v>234</v>
      </c>
      <c r="U220" s="542">
        <f t="shared" si="28"/>
        <v>24</v>
      </c>
      <c r="V220" s="638">
        <f t="shared" si="28"/>
        <v>62</v>
      </c>
      <c r="W220" s="542">
        <f t="shared" si="29"/>
        <v>11</v>
      </c>
      <c r="X220" s="540">
        <f t="shared" si="29"/>
        <v>3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178</v>
      </c>
      <c r="E221" s="540">
        <f t="shared" si="30"/>
        <v>56</v>
      </c>
      <c r="F221" s="541">
        <f t="shared" si="30"/>
        <v>122</v>
      </c>
      <c r="G221" s="542">
        <f t="shared" si="26"/>
        <v>7</v>
      </c>
      <c r="H221" s="541">
        <f>SUM(H173+H177+H181+H185+H189+H193+H197+H209+H213+H217)</f>
        <v>4</v>
      </c>
      <c r="I221" s="542">
        <f t="shared" si="26"/>
        <v>0</v>
      </c>
      <c r="J221" s="541">
        <f>SUM(J173+J177+J181+J185+J189+J193+J197+J209+J213+J217)</f>
        <v>3</v>
      </c>
      <c r="K221" s="542">
        <f t="shared" si="26"/>
        <v>2</v>
      </c>
      <c r="L221" s="541">
        <f>SUM(L173+L177+L181+L185+L189+L193+L197+L209+L213+L217)</f>
        <v>4</v>
      </c>
      <c r="M221" s="542">
        <f t="shared" si="31"/>
        <v>7</v>
      </c>
      <c r="N221" s="541">
        <f t="shared" si="31"/>
        <v>4</v>
      </c>
      <c r="O221" s="542">
        <f t="shared" si="31"/>
        <v>9</v>
      </c>
      <c r="P221" s="541">
        <f t="shared" si="31"/>
        <v>11</v>
      </c>
      <c r="Q221" s="542">
        <f t="shared" si="31"/>
        <v>7</v>
      </c>
      <c r="R221" s="541">
        <f t="shared" si="31"/>
        <v>6</v>
      </c>
      <c r="S221" s="542">
        <f t="shared" si="28"/>
        <v>21</v>
      </c>
      <c r="T221" s="541">
        <f t="shared" si="28"/>
        <v>73</v>
      </c>
      <c r="U221" s="542">
        <f t="shared" si="28"/>
        <v>3</v>
      </c>
      <c r="V221" s="638">
        <f t="shared" si="28"/>
        <v>17</v>
      </c>
      <c r="W221" s="542">
        <f t="shared" si="29"/>
        <v>9</v>
      </c>
      <c r="X221" s="540">
        <f t="shared" si="29"/>
        <v>1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132</v>
      </c>
      <c r="E222" s="545">
        <f t="shared" si="30"/>
        <v>49</v>
      </c>
      <c r="F222" s="546">
        <f t="shared" si="30"/>
        <v>83</v>
      </c>
      <c r="G222" s="547">
        <f t="shared" ref="G222" si="32">SUM(G174+G178+G182+G186+G190+G194+G198+G210+G214+G218)</f>
        <v>6</v>
      </c>
      <c r="H222" s="546">
        <f>SUM(H174+H178+H182+H186+H190+H194+H198+H210+H214+H218)</f>
        <v>2</v>
      </c>
      <c r="I222" s="547">
        <f t="shared" si="26"/>
        <v>0</v>
      </c>
      <c r="J222" s="546">
        <f>SUM(J174+J178+J182+J186+J190+J194+J198+J210+J214+J218)</f>
        <v>0</v>
      </c>
      <c r="K222" s="547">
        <f t="shared" si="26"/>
        <v>1</v>
      </c>
      <c r="L222" s="546">
        <f>SUM(L174+L178+L182+L186+L190+L194+L198+L210+L214+L218)</f>
        <v>1</v>
      </c>
      <c r="M222" s="547">
        <f t="shared" si="31"/>
        <v>1</v>
      </c>
      <c r="N222" s="546">
        <f t="shared" si="31"/>
        <v>1</v>
      </c>
      <c r="O222" s="547">
        <f t="shared" si="31"/>
        <v>10</v>
      </c>
      <c r="P222" s="546">
        <f t="shared" si="31"/>
        <v>4</v>
      </c>
      <c r="Q222" s="547">
        <f t="shared" si="31"/>
        <v>3</v>
      </c>
      <c r="R222" s="546">
        <f t="shared" si="31"/>
        <v>8</v>
      </c>
      <c r="S222" s="547">
        <f t="shared" si="28"/>
        <v>20</v>
      </c>
      <c r="T222" s="546">
        <f t="shared" si="28"/>
        <v>51</v>
      </c>
      <c r="U222" s="547">
        <f t="shared" si="28"/>
        <v>8</v>
      </c>
      <c r="V222" s="639">
        <f t="shared" si="28"/>
        <v>16</v>
      </c>
      <c r="W222" s="549">
        <f t="shared" si="29"/>
        <v>6</v>
      </c>
      <c r="X222" s="545">
        <f t="shared" si="29"/>
        <v>1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774" t="s">
        <v>1</v>
      </c>
      <c r="E226" s="774" t="s">
        <v>2</v>
      </c>
      <c r="F226" s="762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4639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5E94C6B1-73BE-4B48-8F21-379D843CDEA8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EF742B20-7F64-49FD-898A-1A1CBA7E6D11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D8804719-2550-40C9-871E-6C33E506F44A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C9C9D321-5D14-4AA3-BE47-A082FC7B88D3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7790022C-4B31-46B8-A2E1-8C5CC4202018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BB4B3074-75A3-4B3E-AA83-5C5D5BF5CCB7}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N385"/>
  <sheetViews>
    <sheetView tabSelected="1" workbookViewId="0">
      <selection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",[13]NOMBRE!B2," - ","( ",[13]NOMBRE!C2,[13]NOMBRE!D2,[13]NOMBRE!E2,[13]NOMBRE!F2,[13]NOMBRE!G2,"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",[13]NOMBRE!B6," - ","( ",[13]NOMBRE!C6,[13]NOMBRE!D6," )")</f>
        <v>MES: DICIEMBRE - ( 12 )</v>
      </c>
      <c r="BU4" s="47"/>
      <c r="BV4" s="47"/>
      <c r="BW4" s="47"/>
    </row>
    <row r="5" spans="1:90" ht="16.149999999999999" customHeight="1" x14ac:dyDescent="0.2">
      <c r="A5" s="45" t="str">
        <f>CONCATENATE("AÑO: ",[13]NOMBRE!B7)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784" t="s">
        <v>2</v>
      </c>
      <c r="H11" s="787" t="s">
        <v>3</v>
      </c>
      <c r="I11" s="784" t="s">
        <v>2</v>
      </c>
      <c r="J11" s="787" t="s">
        <v>3</v>
      </c>
      <c r="K11" s="784" t="s">
        <v>2</v>
      </c>
      <c r="L11" s="787" t="s">
        <v>3</v>
      </c>
      <c r="M11" s="784" t="s">
        <v>2</v>
      </c>
      <c r="N11" s="787" t="s">
        <v>3</v>
      </c>
      <c r="O11" s="784" t="s">
        <v>2</v>
      </c>
      <c r="P11" s="787" t="s">
        <v>3</v>
      </c>
      <c r="Q11" s="784" t="s">
        <v>2</v>
      </c>
      <c r="R11" s="787" t="s">
        <v>3</v>
      </c>
      <c r="S11" s="784" t="s">
        <v>2</v>
      </c>
      <c r="T11" s="787" t="s">
        <v>3</v>
      </c>
      <c r="U11" s="784" t="s">
        <v>2</v>
      </c>
      <c r="V11" s="787" t="s">
        <v>3</v>
      </c>
      <c r="W11" s="784" t="s">
        <v>2</v>
      </c>
      <c r="X11" s="787" t="s">
        <v>3</v>
      </c>
      <c r="Y11" s="784" t="s">
        <v>2</v>
      </c>
      <c r="Z11" s="787" t="s">
        <v>3</v>
      </c>
      <c r="AA11" s="784" t="s">
        <v>2</v>
      </c>
      <c r="AB11" s="787" t="s">
        <v>3</v>
      </c>
      <c r="AC11" s="784" t="s">
        <v>2</v>
      </c>
      <c r="AD11" s="786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151</v>
      </c>
      <c r="E12" s="193">
        <f t="shared" ref="E12:F15" si="0">SUM(G12+I12+K12+M12+O12+Q12+S12+U12+W12+Y12+AA12+AC12)</f>
        <v>60</v>
      </c>
      <c r="F12" s="194">
        <f>SUM(H12+J12+L12+N12+P12+R12+T12+V12+X12+Z12+AB12+AD12)</f>
        <v>91</v>
      </c>
      <c r="G12" s="18">
        <v>0</v>
      </c>
      <c r="H12" s="19">
        <v>0</v>
      </c>
      <c r="I12" s="1">
        <v>0</v>
      </c>
      <c r="J12" s="19">
        <v>0</v>
      </c>
      <c r="K12" s="1">
        <v>1</v>
      </c>
      <c r="L12" s="19">
        <v>0</v>
      </c>
      <c r="M12" s="18">
        <v>1</v>
      </c>
      <c r="N12" s="19">
        <v>3</v>
      </c>
      <c r="O12" s="18">
        <v>3</v>
      </c>
      <c r="P12" s="19">
        <v>4</v>
      </c>
      <c r="Q12" s="18">
        <v>3</v>
      </c>
      <c r="R12" s="20">
        <v>1</v>
      </c>
      <c r="S12" s="18">
        <v>0</v>
      </c>
      <c r="T12" s="20">
        <v>2</v>
      </c>
      <c r="U12" s="18">
        <v>1</v>
      </c>
      <c r="V12" s="20">
        <v>3</v>
      </c>
      <c r="W12" s="18">
        <v>14</v>
      </c>
      <c r="X12" s="20">
        <v>6</v>
      </c>
      <c r="Y12" s="18">
        <v>11</v>
      </c>
      <c r="Z12" s="20">
        <v>9</v>
      </c>
      <c r="AA12" s="18">
        <v>22</v>
      </c>
      <c r="AB12" s="20">
        <v>51</v>
      </c>
      <c r="AC12" s="182">
        <v>4</v>
      </c>
      <c r="AD12" s="64">
        <v>12</v>
      </c>
      <c r="AE12" s="19">
        <v>5</v>
      </c>
      <c r="AF12" s="76">
        <v>0</v>
      </c>
      <c r="AG12" s="76">
        <v>0</v>
      </c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622</v>
      </c>
      <c r="E13" s="193">
        <f t="shared" si="0"/>
        <v>242</v>
      </c>
      <c r="F13" s="194">
        <f t="shared" si="0"/>
        <v>380</v>
      </c>
      <c r="G13" s="7">
        <v>0</v>
      </c>
      <c r="H13" s="21">
        <v>0</v>
      </c>
      <c r="I13" s="7">
        <v>0</v>
      </c>
      <c r="J13" s="21">
        <v>0</v>
      </c>
      <c r="K13" s="7">
        <v>1</v>
      </c>
      <c r="L13" s="21">
        <v>0</v>
      </c>
      <c r="M13" s="7">
        <v>4</v>
      </c>
      <c r="N13" s="21">
        <v>5</v>
      </c>
      <c r="O13" s="7">
        <v>11</v>
      </c>
      <c r="P13" s="21">
        <v>7</v>
      </c>
      <c r="Q13" s="7">
        <v>7</v>
      </c>
      <c r="R13" s="8">
        <v>2</v>
      </c>
      <c r="S13" s="7">
        <v>3</v>
      </c>
      <c r="T13" s="8">
        <v>5</v>
      </c>
      <c r="U13" s="7">
        <v>19</v>
      </c>
      <c r="V13" s="8">
        <v>14</v>
      </c>
      <c r="W13" s="7">
        <v>68</v>
      </c>
      <c r="X13" s="8">
        <v>60</v>
      </c>
      <c r="Y13" s="7">
        <v>56</v>
      </c>
      <c r="Z13" s="8">
        <v>58</v>
      </c>
      <c r="AA13" s="7">
        <v>57</v>
      </c>
      <c r="AB13" s="8">
        <v>185</v>
      </c>
      <c r="AC13" s="22">
        <v>16</v>
      </c>
      <c r="AD13" s="38">
        <v>44</v>
      </c>
      <c r="AE13" s="21">
        <v>9</v>
      </c>
      <c r="AF13" s="23">
        <v>0</v>
      </c>
      <c r="AG13" s="23">
        <v>0</v>
      </c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20</v>
      </c>
      <c r="E14" s="193">
        <f t="shared" si="0"/>
        <v>11</v>
      </c>
      <c r="F14" s="194">
        <f t="shared" si="0"/>
        <v>9</v>
      </c>
      <c r="G14" s="7">
        <v>0</v>
      </c>
      <c r="H14" s="21">
        <v>0</v>
      </c>
      <c r="I14" s="7">
        <v>0</v>
      </c>
      <c r="J14" s="21">
        <v>0</v>
      </c>
      <c r="K14" s="7">
        <v>0</v>
      </c>
      <c r="L14" s="21">
        <v>0</v>
      </c>
      <c r="M14" s="7">
        <v>0</v>
      </c>
      <c r="N14" s="8">
        <v>0</v>
      </c>
      <c r="O14" s="7">
        <v>1</v>
      </c>
      <c r="P14" s="8">
        <v>2</v>
      </c>
      <c r="Q14" s="7">
        <v>1</v>
      </c>
      <c r="R14" s="8">
        <v>0</v>
      </c>
      <c r="S14" s="7">
        <v>0</v>
      </c>
      <c r="T14" s="8">
        <v>1</v>
      </c>
      <c r="U14" s="7">
        <v>0</v>
      </c>
      <c r="V14" s="8">
        <v>0</v>
      </c>
      <c r="W14" s="7">
        <v>5</v>
      </c>
      <c r="X14" s="8">
        <v>0</v>
      </c>
      <c r="Y14" s="7">
        <v>2</v>
      </c>
      <c r="Z14" s="8">
        <v>2</v>
      </c>
      <c r="AA14" s="7">
        <v>1</v>
      </c>
      <c r="AB14" s="8">
        <v>4</v>
      </c>
      <c r="AC14" s="7">
        <v>1</v>
      </c>
      <c r="AD14" s="38">
        <v>0</v>
      </c>
      <c r="AE14" s="21">
        <v>0</v>
      </c>
      <c r="AF14" s="23">
        <v>0</v>
      </c>
      <c r="AG14" s="23">
        <v>0</v>
      </c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181</v>
      </c>
      <c r="E15" s="197">
        <f t="shared" si="0"/>
        <v>60</v>
      </c>
      <c r="F15" s="198">
        <f t="shared" si="0"/>
        <v>121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4">
        <v>3</v>
      </c>
      <c r="O15" s="12">
        <v>3</v>
      </c>
      <c r="P15" s="14">
        <v>1</v>
      </c>
      <c r="Q15" s="12">
        <v>1</v>
      </c>
      <c r="R15" s="14">
        <v>1</v>
      </c>
      <c r="S15" s="12">
        <v>2</v>
      </c>
      <c r="T15" s="14">
        <v>1</v>
      </c>
      <c r="U15" s="12">
        <v>2</v>
      </c>
      <c r="V15" s="14">
        <v>2</v>
      </c>
      <c r="W15" s="12">
        <v>12</v>
      </c>
      <c r="X15" s="14">
        <v>6</v>
      </c>
      <c r="Y15" s="12">
        <v>6</v>
      </c>
      <c r="Z15" s="14">
        <v>12</v>
      </c>
      <c r="AA15" s="12">
        <v>32</v>
      </c>
      <c r="AB15" s="14">
        <v>83</v>
      </c>
      <c r="AC15" s="12">
        <v>2</v>
      </c>
      <c r="AD15" s="39">
        <v>12</v>
      </c>
      <c r="AE15" s="13">
        <v>1</v>
      </c>
      <c r="AF15" s="25">
        <v>0</v>
      </c>
      <c r="AG15" s="25">
        <v>0</v>
      </c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787" t="s">
        <v>3</v>
      </c>
      <c r="I18" s="157" t="s">
        <v>2</v>
      </c>
      <c r="J18" s="801" t="s">
        <v>3</v>
      </c>
      <c r="K18" s="157" t="s">
        <v>2</v>
      </c>
      <c r="L18" s="783" t="s">
        <v>3</v>
      </c>
      <c r="M18" s="157" t="s">
        <v>2</v>
      </c>
      <c r="N18" s="798" t="s">
        <v>3</v>
      </c>
      <c r="O18" s="157" t="s">
        <v>2</v>
      </c>
      <c r="P18" s="801" t="s">
        <v>3</v>
      </c>
      <c r="Q18" s="157" t="s">
        <v>2</v>
      </c>
      <c r="R18" s="798" t="s">
        <v>3</v>
      </c>
      <c r="S18" s="157" t="s">
        <v>2</v>
      </c>
      <c r="T18" s="801" t="s">
        <v>3</v>
      </c>
      <c r="U18" s="800" t="s">
        <v>2</v>
      </c>
      <c r="V18" s="798" t="s">
        <v>3</v>
      </c>
      <c r="W18" s="800" t="s">
        <v>2</v>
      </c>
      <c r="X18" s="798" t="s">
        <v>3</v>
      </c>
      <c r="Y18" s="800" t="s">
        <v>2</v>
      </c>
      <c r="Z18" s="798" t="s">
        <v>3</v>
      </c>
      <c r="AA18" s="800" t="s">
        <v>2</v>
      </c>
      <c r="AB18" s="798" t="s">
        <v>3</v>
      </c>
      <c r="AC18" s="800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0</v>
      </c>
      <c r="E19" s="83">
        <f>SUM(G19+I19+K19+M19+O19+Q19+S19+U19+W19+Y19+AA19+AC19)</f>
        <v>0</v>
      </c>
      <c r="F19" s="84">
        <f>SUM(H19+J19+L19+N19+P19+R19+T19+V19+X19+Z19+AB19+AD19)</f>
        <v>0</v>
      </c>
      <c r="G19" s="1"/>
      <c r="H19" s="2"/>
      <c r="I19" s="1"/>
      <c r="J19" s="104"/>
      <c r="K19" s="1"/>
      <c r="L19" s="2"/>
      <c r="M19" s="1"/>
      <c r="N19" s="2"/>
      <c r="O19" s="1"/>
      <c r="P19" s="104"/>
      <c r="Q19" s="1"/>
      <c r="R19" s="2"/>
      <c r="S19" s="1"/>
      <c r="T19" s="104"/>
      <c r="U19" s="1"/>
      <c r="V19" s="2"/>
      <c r="W19" s="1"/>
      <c r="X19" s="2"/>
      <c r="Y19" s="1"/>
      <c r="Z19" s="2"/>
      <c r="AA19" s="1"/>
      <c r="AB19" s="2"/>
      <c r="AC19" s="1"/>
      <c r="AD19" s="95"/>
      <c r="AE19" s="2"/>
      <c r="AF19" s="204"/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12</v>
      </c>
      <c r="E23" s="86">
        <f t="shared" si="2"/>
        <v>9</v>
      </c>
      <c r="F23" s="87">
        <f t="shared" si="2"/>
        <v>3</v>
      </c>
      <c r="G23" s="7">
        <v>0</v>
      </c>
      <c r="H23" s="21">
        <v>0</v>
      </c>
      <c r="I23" s="7">
        <v>0</v>
      </c>
      <c r="J23" s="10">
        <v>0</v>
      </c>
      <c r="K23" s="7">
        <v>0</v>
      </c>
      <c r="L23" s="21">
        <v>0</v>
      </c>
      <c r="M23" s="7">
        <v>0</v>
      </c>
      <c r="N23" s="21">
        <v>0</v>
      </c>
      <c r="O23" s="7">
        <v>0</v>
      </c>
      <c r="P23" s="10">
        <v>1</v>
      </c>
      <c r="Q23" s="7">
        <v>0</v>
      </c>
      <c r="R23" s="21">
        <v>0</v>
      </c>
      <c r="S23" s="7">
        <v>0</v>
      </c>
      <c r="T23" s="10">
        <v>0</v>
      </c>
      <c r="U23" s="7">
        <v>1</v>
      </c>
      <c r="V23" s="21">
        <v>0</v>
      </c>
      <c r="W23" s="7">
        <v>6</v>
      </c>
      <c r="X23" s="21">
        <v>0</v>
      </c>
      <c r="Y23" s="7">
        <v>2</v>
      </c>
      <c r="Z23" s="21">
        <v>2</v>
      </c>
      <c r="AA23" s="7">
        <v>0</v>
      </c>
      <c r="AB23" s="21">
        <v>0</v>
      </c>
      <c r="AC23" s="7">
        <v>0</v>
      </c>
      <c r="AD23" s="96">
        <v>0</v>
      </c>
      <c r="AE23" s="21">
        <v>0</v>
      </c>
      <c r="AF23" s="218">
        <v>0</v>
      </c>
      <c r="AG23" s="218">
        <v>0</v>
      </c>
      <c r="AH23" s="218">
        <v>0</v>
      </c>
      <c r="AI23" s="218">
        <v>0</v>
      </c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>
        <v>0</v>
      </c>
      <c r="H24" s="21">
        <v>0</v>
      </c>
      <c r="I24" s="7">
        <v>0</v>
      </c>
      <c r="J24" s="10">
        <v>0</v>
      </c>
      <c r="K24" s="7">
        <v>0</v>
      </c>
      <c r="L24" s="21">
        <v>0</v>
      </c>
      <c r="M24" s="7">
        <v>0</v>
      </c>
      <c r="N24" s="21">
        <v>0</v>
      </c>
      <c r="O24" s="7">
        <v>0</v>
      </c>
      <c r="P24" s="10">
        <v>0</v>
      </c>
      <c r="Q24" s="7">
        <v>0</v>
      </c>
      <c r="R24" s="21">
        <v>0</v>
      </c>
      <c r="S24" s="7">
        <v>0</v>
      </c>
      <c r="T24" s="10">
        <v>0</v>
      </c>
      <c r="U24" s="7">
        <v>0</v>
      </c>
      <c r="V24" s="21">
        <v>0</v>
      </c>
      <c r="W24" s="7">
        <v>0</v>
      </c>
      <c r="X24" s="21">
        <v>0</v>
      </c>
      <c r="Y24" s="7">
        <v>0</v>
      </c>
      <c r="Z24" s="21">
        <v>0</v>
      </c>
      <c r="AA24" s="7">
        <v>0</v>
      </c>
      <c r="AB24" s="21">
        <v>0</v>
      </c>
      <c r="AC24" s="7">
        <v>0</v>
      </c>
      <c r="AD24" s="96">
        <v>0</v>
      </c>
      <c r="AE24" s="21">
        <v>0</v>
      </c>
      <c r="AF24" s="218">
        <v>0</v>
      </c>
      <c r="AG24" s="218">
        <v>0</v>
      </c>
      <c r="AH24" s="218">
        <v>0</v>
      </c>
      <c r="AI24" s="218">
        <v>0</v>
      </c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5</v>
      </c>
      <c r="E25" s="86">
        <f t="shared" si="2"/>
        <v>1</v>
      </c>
      <c r="F25" s="87">
        <f t="shared" si="2"/>
        <v>4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0</v>
      </c>
      <c r="AA25" s="7">
        <v>1</v>
      </c>
      <c r="AB25" s="21">
        <v>4</v>
      </c>
      <c r="AC25" s="7">
        <v>0</v>
      </c>
      <c r="AD25" s="96">
        <v>0</v>
      </c>
      <c r="AE25" s="21">
        <v>0</v>
      </c>
      <c r="AF25" s="218">
        <v>0</v>
      </c>
      <c r="AG25" s="218">
        <v>0</v>
      </c>
      <c r="AH25" s="218">
        <v>0</v>
      </c>
      <c r="AI25" s="218">
        <v>0</v>
      </c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>
        <v>0</v>
      </c>
      <c r="H26" s="21">
        <v>0</v>
      </c>
      <c r="I26" s="7">
        <v>0</v>
      </c>
      <c r="J26" s="10">
        <v>0</v>
      </c>
      <c r="K26" s="7">
        <v>0</v>
      </c>
      <c r="L26" s="21">
        <v>0</v>
      </c>
      <c r="M26" s="7">
        <v>0</v>
      </c>
      <c r="N26" s="21">
        <v>0</v>
      </c>
      <c r="O26" s="7">
        <v>0</v>
      </c>
      <c r="P26" s="10">
        <v>0</v>
      </c>
      <c r="Q26" s="7">
        <v>0</v>
      </c>
      <c r="R26" s="21">
        <v>0</v>
      </c>
      <c r="S26" s="7">
        <v>0</v>
      </c>
      <c r="T26" s="10">
        <v>0</v>
      </c>
      <c r="U26" s="7">
        <v>0</v>
      </c>
      <c r="V26" s="21">
        <v>0</v>
      </c>
      <c r="W26" s="7">
        <v>0</v>
      </c>
      <c r="X26" s="21">
        <v>0</v>
      </c>
      <c r="Y26" s="7">
        <v>0</v>
      </c>
      <c r="Z26" s="21">
        <v>0</v>
      </c>
      <c r="AA26" s="7">
        <v>0</v>
      </c>
      <c r="AB26" s="21">
        <v>0</v>
      </c>
      <c r="AC26" s="7">
        <v>0</v>
      </c>
      <c r="AD26" s="96">
        <v>0</v>
      </c>
      <c r="AE26" s="21">
        <v>0</v>
      </c>
      <c r="AF26" s="218">
        <v>0</v>
      </c>
      <c r="AG26" s="218">
        <v>0</v>
      </c>
      <c r="AH26" s="218">
        <v>0</v>
      </c>
      <c r="AI26" s="218">
        <v>0</v>
      </c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2</v>
      </c>
      <c r="E27" s="86">
        <f t="shared" si="2"/>
        <v>0</v>
      </c>
      <c r="F27" s="87">
        <f t="shared" si="2"/>
        <v>2</v>
      </c>
      <c r="G27" s="7">
        <v>0</v>
      </c>
      <c r="H27" s="21">
        <v>0</v>
      </c>
      <c r="I27" s="7">
        <v>0</v>
      </c>
      <c r="J27" s="10">
        <v>0</v>
      </c>
      <c r="K27" s="7">
        <v>0</v>
      </c>
      <c r="L27" s="21">
        <v>0</v>
      </c>
      <c r="M27" s="7">
        <v>0</v>
      </c>
      <c r="N27" s="21">
        <v>0</v>
      </c>
      <c r="O27" s="7">
        <v>0</v>
      </c>
      <c r="P27" s="10">
        <v>0</v>
      </c>
      <c r="Q27" s="7">
        <v>0</v>
      </c>
      <c r="R27" s="21">
        <v>0</v>
      </c>
      <c r="S27" s="7">
        <v>0</v>
      </c>
      <c r="T27" s="10">
        <v>1</v>
      </c>
      <c r="U27" s="7">
        <v>0</v>
      </c>
      <c r="V27" s="21">
        <v>0</v>
      </c>
      <c r="W27" s="7">
        <v>0</v>
      </c>
      <c r="X27" s="21">
        <v>0</v>
      </c>
      <c r="Y27" s="7">
        <v>0</v>
      </c>
      <c r="Z27" s="21">
        <v>1</v>
      </c>
      <c r="AA27" s="7">
        <v>0</v>
      </c>
      <c r="AB27" s="21">
        <v>0</v>
      </c>
      <c r="AC27" s="7">
        <v>0</v>
      </c>
      <c r="AD27" s="96">
        <v>0</v>
      </c>
      <c r="AE27" s="21">
        <v>0</v>
      </c>
      <c r="AF27" s="218">
        <v>0</v>
      </c>
      <c r="AG27" s="218">
        <v>0</v>
      </c>
      <c r="AH27" s="218">
        <v>0</v>
      </c>
      <c r="AI27" s="218">
        <v>0</v>
      </c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9</v>
      </c>
      <c r="E28" s="220">
        <f t="shared" si="2"/>
        <v>4</v>
      </c>
      <c r="F28" s="221">
        <f t="shared" si="2"/>
        <v>5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0</v>
      </c>
      <c r="R28" s="2">
        <v>0</v>
      </c>
      <c r="S28" s="1">
        <v>0</v>
      </c>
      <c r="T28" s="104">
        <v>0</v>
      </c>
      <c r="U28" s="1">
        <v>0</v>
      </c>
      <c r="V28" s="2">
        <v>0</v>
      </c>
      <c r="W28" s="1">
        <v>0</v>
      </c>
      <c r="X28" s="2">
        <v>0</v>
      </c>
      <c r="Y28" s="1">
        <v>1</v>
      </c>
      <c r="Z28" s="2">
        <v>0</v>
      </c>
      <c r="AA28" s="1">
        <v>3</v>
      </c>
      <c r="AB28" s="2">
        <v>2</v>
      </c>
      <c r="AC28" s="1">
        <v>0</v>
      </c>
      <c r="AD28" s="95">
        <v>3</v>
      </c>
      <c r="AE28" s="2">
        <v>0</v>
      </c>
      <c r="AF28" s="204">
        <v>0</v>
      </c>
      <c r="AG28" s="222">
        <v>0</v>
      </c>
      <c r="AH28" s="222">
        <v>0</v>
      </c>
      <c r="AI28" s="222">
        <v>0</v>
      </c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>
        <v>0</v>
      </c>
      <c r="H29" s="19">
        <v>0</v>
      </c>
      <c r="I29" s="18">
        <v>0</v>
      </c>
      <c r="J29" s="63">
        <v>0</v>
      </c>
      <c r="K29" s="18">
        <v>0</v>
      </c>
      <c r="L29" s="19">
        <v>0</v>
      </c>
      <c r="M29" s="18">
        <v>0</v>
      </c>
      <c r="N29" s="19">
        <v>0</v>
      </c>
      <c r="O29" s="18">
        <v>0</v>
      </c>
      <c r="P29" s="63">
        <v>0</v>
      </c>
      <c r="Q29" s="18">
        <v>0</v>
      </c>
      <c r="R29" s="19">
        <v>0</v>
      </c>
      <c r="S29" s="18">
        <v>0</v>
      </c>
      <c r="T29" s="63">
        <v>0</v>
      </c>
      <c r="U29" s="18">
        <v>0</v>
      </c>
      <c r="V29" s="19">
        <v>0</v>
      </c>
      <c r="W29" s="18">
        <v>0</v>
      </c>
      <c r="X29" s="19">
        <v>0</v>
      </c>
      <c r="Y29" s="18">
        <v>0</v>
      </c>
      <c r="Z29" s="19">
        <v>0</v>
      </c>
      <c r="AA29" s="18">
        <v>0</v>
      </c>
      <c r="AB29" s="19">
        <v>0</v>
      </c>
      <c r="AC29" s="18">
        <v>0</v>
      </c>
      <c r="AD29" s="206">
        <v>0</v>
      </c>
      <c r="AE29" s="19">
        <v>0</v>
      </c>
      <c r="AF29" s="207">
        <v>0</v>
      </c>
      <c r="AG29" s="207">
        <v>0</v>
      </c>
      <c r="AH29" s="207">
        <v>0</v>
      </c>
      <c r="AI29" s="207">
        <v>0</v>
      </c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>
        <v>0</v>
      </c>
      <c r="H30" s="21">
        <v>0</v>
      </c>
      <c r="I30" s="7">
        <v>0</v>
      </c>
      <c r="J30" s="10">
        <v>0</v>
      </c>
      <c r="K30" s="7">
        <v>0</v>
      </c>
      <c r="L30" s="21">
        <v>0</v>
      </c>
      <c r="M30" s="7">
        <v>0</v>
      </c>
      <c r="N30" s="21">
        <v>0</v>
      </c>
      <c r="O30" s="7">
        <v>0</v>
      </c>
      <c r="P30" s="10">
        <v>0</v>
      </c>
      <c r="Q30" s="7">
        <v>0</v>
      </c>
      <c r="R30" s="21">
        <v>0</v>
      </c>
      <c r="S30" s="7">
        <v>0</v>
      </c>
      <c r="T30" s="10">
        <v>0</v>
      </c>
      <c r="U30" s="7">
        <v>0</v>
      </c>
      <c r="V30" s="21">
        <v>0</v>
      </c>
      <c r="W30" s="7">
        <v>0</v>
      </c>
      <c r="X30" s="21">
        <v>0</v>
      </c>
      <c r="Y30" s="7">
        <v>0</v>
      </c>
      <c r="Z30" s="21">
        <v>0</v>
      </c>
      <c r="AA30" s="7">
        <v>0</v>
      </c>
      <c r="AB30" s="21">
        <v>0</v>
      </c>
      <c r="AC30" s="7">
        <v>0</v>
      </c>
      <c r="AD30" s="96">
        <v>0</v>
      </c>
      <c r="AE30" s="21">
        <v>0</v>
      </c>
      <c r="AF30" s="218">
        <v>0</v>
      </c>
      <c r="AG30" s="226">
        <v>0</v>
      </c>
      <c r="AH30" s="226">
        <v>0</v>
      </c>
      <c r="AI30" s="226">
        <v>0</v>
      </c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>
        <v>0</v>
      </c>
      <c r="H31" s="21">
        <v>0</v>
      </c>
      <c r="I31" s="7">
        <v>0</v>
      </c>
      <c r="J31" s="10">
        <v>0</v>
      </c>
      <c r="K31" s="7">
        <v>0</v>
      </c>
      <c r="L31" s="21">
        <v>0</v>
      </c>
      <c r="M31" s="7">
        <v>0</v>
      </c>
      <c r="N31" s="21">
        <v>0</v>
      </c>
      <c r="O31" s="7">
        <v>0</v>
      </c>
      <c r="P31" s="10">
        <v>0</v>
      </c>
      <c r="Q31" s="7">
        <v>0</v>
      </c>
      <c r="R31" s="21">
        <v>0</v>
      </c>
      <c r="S31" s="7">
        <v>0</v>
      </c>
      <c r="T31" s="10">
        <v>0</v>
      </c>
      <c r="U31" s="7">
        <v>0</v>
      </c>
      <c r="V31" s="21">
        <v>0</v>
      </c>
      <c r="W31" s="7">
        <v>0</v>
      </c>
      <c r="X31" s="21">
        <v>0</v>
      </c>
      <c r="Y31" s="7">
        <v>0</v>
      </c>
      <c r="Z31" s="21">
        <v>0</v>
      </c>
      <c r="AA31" s="7">
        <v>0</v>
      </c>
      <c r="AB31" s="21">
        <v>0</v>
      </c>
      <c r="AC31" s="7">
        <v>0</v>
      </c>
      <c r="AD31" s="96">
        <v>0</v>
      </c>
      <c r="AE31" s="21">
        <v>0</v>
      </c>
      <c r="AF31" s="218">
        <v>0</v>
      </c>
      <c r="AG31" s="226">
        <v>0</v>
      </c>
      <c r="AH31" s="226">
        <v>0</v>
      </c>
      <c r="AI31" s="226">
        <v>0</v>
      </c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>
        <v>0</v>
      </c>
      <c r="H32" s="21">
        <v>0</v>
      </c>
      <c r="I32" s="7">
        <v>0</v>
      </c>
      <c r="J32" s="10">
        <v>0</v>
      </c>
      <c r="K32" s="7">
        <v>0</v>
      </c>
      <c r="L32" s="21">
        <v>0</v>
      </c>
      <c r="M32" s="7">
        <v>0</v>
      </c>
      <c r="N32" s="21">
        <v>0</v>
      </c>
      <c r="O32" s="7">
        <v>0</v>
      </c>
      <c r="P32" s="10">
        <v>0</v>
      </c>
      <c r="Q32" s="7">
        <v>0</v>
      </c>
      <c r="R32" s="21">
        <v>0</v>
      </c>
      <c r="S32" s="7">
        <v>0</v>
      </c>
      <c r="T32" s="10">
        <v>0</v>
      </c>
      <c r="U32" s="7">
        <v>0</v>
      </c>
      <c r="V32" s="21">
        <v>0</v>
      </c>
      <c r="W32" s="7">
        <v>0</v>
      </c>
      <c r="X32" s="21">
        <v>0</v>
      </c>
      <c r="Y32" s="7">
        <v>0</v>
      </c>
      <c r="Z32" s="21">
        <v>0</v>
      </c>
      <c r="AA32" s="7">
        <v>0</v>
      </c>
      <c r="AB32" s="21">
        <v>0</v>
      </c>
      <c r="AC32" s="7">
        <v>0</v>
      </c>
      <c r="AD32" s="96">
        <v>0</v>
      </c>
      <c r="AE32" s="21">
        <v>0</v>
      </c>
      <c r="AF32" s="218">
        <v>0</v>
      </c>
      <c r="AG32" s="226">
        <v>0</v>
      </c>
      <c r="AH32" s="226">
        <v>0</v>
      </c>
      <c r="AI32" s="226">
        <v>0</v>
      </c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>
        <v>0</v>
      </c>
      <c r="H33" s="21">
        <v>0</v>
      </c>
      <c r="I33" s="7">
        <v>0</v>
      </c>
      <c r="J33" s="10">
        <v>0</v>
      </c>
      <c r="K33" s="7">
        <v>0</v>
      </c>
      <c r="L33" s="21">
        <v>0</v>
      </c>
      <c r="M33" s="7">
        <v>0</v>
      </c>
      <c r="N33" s="21">
        <v>0</v>
      </c>
      <c r="O33" s="7">
        <v>0</v>
      </c>
      <c r="P33" s="10">
        <v>0</v>
      </c>
      <c r="Q33" s="7">
        <v>0</v>
      </c>
      <c r="R33" s="21">
        <v>0</v>
      </c>
      <c r="S33" s="7">
        <v>0</v>
      </c>
      <c r="T33" s="10">
        <v>0</v>
      </c>
      <c r="U33" s="7">
        <v>0</v>
      </c>
      <c r="V33" s="21">
        <v>0</v>
      </c>
      <c r="W33" s="7">
        <v>0</v>
      </c>
      <c r="X33" s="21">
        <v>0</v>
      </c>
      <c r="Y33" s="7">
        <v>0</v>
      </c>
      <c r="Z33" s="21">
        <v>0</v>
      </c>
      <c r="AA33" s="7">
        <v>0</v>
      </c>
      <c r="AB33" s="21">
        <v>0</v>
      </c>
      <c r="AC33" s="7">
        <v>0</v>
      </c>
      <c r="AD33" s="96">
        <v>0</v>
      </c>
      <c r="AE33" s="21">
        <v>0</v>
      </c>
      <c r="AF33" s="218">
        <v>0</v>
      </c>
      <c r="AG33" s="226">
        <v>0</v>
      </c>
      <c r="AH33" s="226">
        <v>0</v>
      </c>
      <c r="AI33" s="226">
        <v>0</v>
      </c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268</v>
      </c>
      <c r="E37" s="89">
        <f t="shared" si="3"/>
        <v>58</v>
      </c>
      <c r="F37" s="90">
        <f t="shared" si="3"/>
        <v>210</v>
      </c>
      <c r="G37" s="175">
        <v>0</v>
      </c>
      <c r="H37" s="112">
        <v>0</v>
      </c>
      <c r="I37" s="34">
        <v>0</v>
      </c>
      <c r="J37" s="108">
        <v>0</v>
      </c>
      <c r="K37" s="175">
        <v>0</v>
      </c>
      <c r="L37" s="112">
        <v>0</v>
      </c>
      <c r="M37" s="175">
        <v>0</v>
      </c>
      <c r="N37" s="112">
        <v>0</v>
      </c>
      <c r="O37" s="175">
        <v>0</v>
      </c>
      <c r="P37" s="108">
        <v>1</v>
      </c>
      <c r="Q37" s="175">
        <v>1</v>
      </c>
      <c r="R37" s="112">
        <v>0</v>
      </c>
      <c r="S37" s="175">
        <v>0</v>
      </c>
      <c r="T37" s="108">
        <v>0</v>
      </c>
      <c r="U37" s="175">
        <v>4</v>
      </c>
      <c r="V37" s="112">
        <v>1</v>
      </c>
      <c r="W37" s="175">
        <v>13</v>
      </c>
      <c r="X37" s="112">
        <v>9</v>
      </c>
      <c r="Y37" s="175">
        <v>7</v>
      </c>
      <c r="Z37" s="112">
        <v>1</v>
      </c>
      <c r="AA37" s="175">
        <v>15</v>
      </c>
      <c r="AB37" s="112">
        <v>162</v>
      </c>
      <c r="AC37" s="175">
        <v>18</v>
      </c>
      <c r="AD37" s="228">
        <v>36</v>
      </c>
      <c r="AE37" s="112">
        <v>5</v>
      </c>
      <c r="AF37" s="112">
        <v>0</v>
      </c>
      <c r="AG37" s="112">
        <v>0</v>
      </c>
      <c r="AH37" s="112">
        <v>0</v>
      </c>
      <c r="AI37" s="112">
        <v>0</v>
      </c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296</v>
      </c>
      <c r="E38" s="79">
        <f t="shared" si="4"/>
        <v>72</v>
      </c>
      <c r="F38" s="159">
        <f t="shared" si="4"/>
        <v>224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0</v>
      </c>
      <c r="L38" s="159">
        <f t="shared" si="4"/>
        <v>0</v>
      </c>
      <c r="M38" s="78">
        <f t="shared" si="4"/>
        <v>0</v>
      </c>
      <c r="N38" s="159">
        <f t="shared" si="4"/>
        <v>0</v>
      </c>
      <c r="O38" s="78">
        <f t="shared" si="4"/>
        <v>0</v>
      </c>
      <c r="P38" s="159">
        <f t="shared" si="4"/>
        <v>2</v>
      </c>
      <c r="Q38" s="78">
        <f t="shared" si="4"/>
        <v>1</v>
      </c>
      <c r="R38" s="159">
        <f t="shared" si="4"/>
        <v>0</v>
      </c>
      <c r="S38" s="78">
        <f t="shared" si="4"/>
        <v>0</v>
      </c>
      <c r="T38" s="159">
        <f t="shared" si="4"/>
        <v>1</v>
      </c>
      <c r="U38" s="78">
        <f t="shared" si="4"/>
        <v>5</v>
      </c>
      <c r="V38" s="159">
        <f t="shared" si="4"/>
        <v>1</v>
      </c>
      <c r="W38" s="78">
        <f t="shared" si="4"/>
        <v>19</v>
      </c>
      <c r="X38" s="159">
        <f t="shared" si="4"/>
        <v>9</v>
      </c>
      <c r="Y38" s="78">
        <f t="shared" si="4"/>
        <v>10</v>
      </c>
      <c r="Z38" s="159">
        <f t="shared" si="4"/>
        <v>4</v>
      </c>
      <c r="AA38" s="78">
        <f t="shared" si="4"/>
        <v>19</v>
      </c>
      <c r="AB38" s="159">
        <f t="shared" si="4"/>
        <v>168</v>
      </c>
      <c r="AC38" s="78">
        <f t="shared" si="4"/>
        <v>18</v>
      </c>
      <c r="AD38" s="159">
        <f t="shared" si="4"/>
        <v>39</v>
      </c>
      <c r="AE38" s="176">
        <f t="shared" si="4"/>
        <v>5</v>
      </c>
      <c r="AF38" s="176">
        <f t="shared" si="4"/>
        <v>0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796" t="s">
        <v>3</v>
      </c>
      <c r="G42" s="792" t="s">
        <v>2</v>
      </c>
      <c r="H42" s="239" t="s">
        <v>3</v>
      </c>
      <c r="I42" s="240" t="s">
        <v>2</v>
      </c>
      <c r="J42" s="241" t="s">
        <v>3</v>
      </c>
      <c r="K42" s="792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793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799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799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787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787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787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799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787">
        <f t="shared" si="9"/>
        <v>0</v>
      </c>
      <c r="G56" s="40">
        <f t="shared" si="9"/>
        <v>0</v>
      </c>
      <c r="H56" s="787">
        <f t="shared" si="9"/>
        <v>0</v>
      </c>
      <c r="I56" s="40">
        <f t="shared" si="9"/>
        <v>0</v>
      </c>
      <c r="J56" s="785">
        <f t="shared" si="9"/>
        <v>0</v>
      </c>
      <c r="K56" s="784">
        <f t="shared" si="9"/>
        <v>0</v>
      </c>
      <c r="L56" s="787">
        <f t="shared" si="9"/>
        <v>0</v>
      </c>
      <c r="M56" s="40">
        <f t="shared" si="9"/>
        <v>0</v>
      </c>
      <c r="N56" s="787">
        <f t="shared" si="9"/>
        <v>0</v>
      </c>
      <c r="O56" s="40">
        <f t="shared" si="9"/>
        <v>0</v>
      </c>
      <c r="P56" s="787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787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800" t="s">
        <v>1</v>
      </c>
      <c r="E77" s="40" t="s">
        <v>2</v>
      </c>
      <c r="F77" s="787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791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99</v>
      </c>
      <c r="E78" s="18">
        <v>35</v>
      </c>
      <c r="F78" s="62">
        <v>64</v>
      </c>
      <c r="G78" s="1">
        <v>13</v>
      </c>
      <c r="H78" s="5">
        <v>1</v>
      </c>
      <c r="I78" s="5">
        <v>2</v>
      </c>
      <c r="J78" s="5">
        <v>2</v>
      </c>
      <c r="K78" s="5">
        <v>14</v>
      </c>
      <c r="L78" s="5">
        <v>7</v>
      </c>
      <c r="M78" s="4">
        <v>46</v>
      </c>
      <c r="N78" s="95">
        <v>14</v>
      </c>
      <c r="O78" s="2">
        <v>5</v>
      </c>
      <c r="P78" s="27">
        <v>99</v>
      </c>
      <c r="Q78" s="27">
        <v>0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37</v>
      </c>
      <c r="E79" s="7">
        <v>13</v>
      </c>
      <c r="F79" s="9">
        <v>24</v>
      </c>
      <c r="G79" s="7">
        <v>5</v>
      </c>
      <c r="H79" s="11">
        <v>1</v>
      </c>
      <c r="I79" s="11">
        <v>0</v>
      </c>
      <c r="J79" s="11">
        <v>0</v>
      </c>
      <c r="K79" s="11">
        <v>8</v>
      </c>
      <c r="L79" s="11">
        <v>1</v>
      </c>
      <c r="M79" s="9">
        <v>16</v>
      </c>
      <c r="N79" s="96">
        <v>6</v>
      </c>
      <c r="O79" s="21">
        <v>0</v>
      </c>
      <c r="P79" s="23">
        <v>37</v>
      </c>
      <c r="Q79" s="23">
        <v>1</v>
      </c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246</v>
      </c>
      <c r="E80" s="7">
        <v>96</v>
      </c>
      <c r="F80" s="9">
        <v>150</v>
      </c>
      <c r="G80" s="7">
        <v>57</v>
      </c>
      <c r="H80" s="81">
        <v>8</v>
      </c>
      <c r="I80" s="81">
        <v>21</v>
      </c>
      <c r="J80" s="81">
        <v>4</v>
      </c>
      <c r="K80" s="81">
        <v>29</v>
      </c>
      <c r="L80" s="81">
        <v>14</v>
      </c>
      <c r="M80" s="62">
        <v>110</v>
      </c>
      <c r="N80" s="206">
        <v>3</v>
      </c>
      <c r="O80" s="19">
        <v>0</v>
      </c>
      <c r="P80" s="76">
        <v>246</v>
      </c>
      <c r="Q80" s="76">
        <v>0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>
        <v>0</v>
      </c>
      <c r="F81" s="9">
        <v>0</v>
      </c>
      <c r="G81" s="7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9">
        <v>0</v>
      </c>
      <c r="N81" s="96">
        <v>0</v>
      </c>
      <c r="O81" s="21">
        <v>0</v>
      </c>
      <c r="P81" s="23">
        <v>0</v>
      </c>
      <c r="Q81" s="23">
        <v>0</v>
      </c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140</v>
      </c>
      <c r="E82" s="7">
        <v>29</v>
      </c>
      <c r="F82" s="9">
        <v>111</v>
      </c>
      <c r="G82" s="52"/>
      <c r="H82" s="121"/>
      <c r="I82" s="121"/>
      <c r="J82" s="11">
        <v>1</v>
      </c>
      <c r="K82" s="11">
        <v>5</v>
      </c>
      <c r="L82" s="11">
        <v>6</v>
      </c>
      <c r="M82" s="9">
        <v>113</v>
      </c>
      <c r="N82" s="96">
        <v>15</v>
      </c>
      <c r="O82" s="21">
        <v>1</v>
      </c>
      <c r="P82" s="23">
        <v>140</v>
      </c>
      <c r="Q82" s="23">
        <v>4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21</v>
      </c>
      <c r="E83" s="7">
        <v>6</v>
      </c>
      <c r="F83" s="9">
        <v>15</v>
      </c>
      <c r="G83" s="52"/>
      <c r="H83" s="121"/>
      <c r="I83" s="121"/>
      <c r="J83" s="11">
        <v>2</v>
      </c>
      <c r="K83" s="11">
        <v>1</v>
      </c>
      <c r="L83" s="11">
        <v>0</v>
      </c>
      <c r="M83" s="9">
        <v>15</v>
      </c>
      <c r="N83" s="96">
        <v>3</v>
      </c>
      <c r="O83" s="21">
        <v>2</v>
      </c>
      <c r="P83" s="23">
        <v>21</v>
      </c>
      <c r="Q83" s="23">
        <v>0</v>
      </c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15</v>
      </c>
      <c r="E84" s="7">
        <v>1</v>
      </c>
      <c r="F84" s="9">
        <v>14</v>
      </c>
      <c r="G84" s="52"/>
      <c r="H84" s="121"/>
      <c r="I84" s="121"/>
      <c r="J84" s="11">
        <v>0</v>
      </c>
      <c r="K84" s="11">
        <v>1</v>
      </c>
      <c r="L84" s="11">
        <v>0</v>
      </c>
      <c r="M84" s="9">
        <v>14</v>
      </c>
      <c r="N84" s="96">
        <v>0</v>
      </c>
      <c r="O84" s="21">
        <v>0</v>
      </c>
      <c r="P84" s="23">
        <v>15</v>
      </c>
      <c r="Q84" s="23">
        <v>0</v>
      </c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8</v>
      </c>
      <c r="E85" s="7">
        <v>4</v>
      </c>
      <c r="F85" s="9">
        <v>4</v>
      </c>
      <c r="G85" s="52"/>
      <c r="H85" s="121"/>
      <c r="I85" s="121"/>
      <c r="J85" s="11">
        <v>1</v>
      </c>
      <c r="K85" s="11">
        <v>2</v>
      </c>
      <c r="L85" s="11">
        <v>2</v>
      </c>
      <c r="M85" s="9">
        <v>3</v>
      </c>
      <c r="N85" s="96">
        <v>0</v>
      </c>
      <c r="O85" s="21">
        <v>1</v>
      </c>
      <c r="P85" s="23">
        <v>8</v>
      </c>
      <c r="Q85" s="23">
        <v>0</v>
      </c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>
        <v>0</v>
      </c>
      <c r="F86" s="9">
        <v>0</v>
      </c>
      <c r="G86" s="52"/>
      <c r="H86" s="121"/>
      <c r="I86" s="121"/>
      <c r="J86" s="11">
        <v>0</v>
      </c>
      <c r="K86" s="11">
        <v>0</v>
      </c>
      <c r="L86" s="11">
        <v>0</v>
      </c>
      <c r="M86" s="9">
        <v>0</v>
      </c>
      <c r="N86" s="96">
        <v>0</v>
      </c>
      <c r="O86" s="21">
        <v>0</v>
      </c>
      <c r="P86" s="23">
        <v>0</v>
      </c>
      <c r="Q86" s="23">
        <v>0</v>
      </c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>
        <v>0</v>
      </c>
      <c r="F87" s="9">
        <v>0</v>
      </c>
      <c r="G87" s="52"/>
      <c r="H87" s="121"/>
      <c r="I87" s="121"/>
      <c r="J87" s="11">
        <v>0</v>
      </c>
      <c r="K87" s="11">
        <v>0</v>
      </c>
      <c r="L87" s="11">
        <v>0</v>
      </c>
      <c r="M87" s="9">
        <v>0</v>
      </c>
      <c r="N87" s="96">
        <v>0</v>
      </c>
      <c r="O87" s="21">
        <v>0</v>
      </c>
      <c r="P87" s="23">
        <v>0</v>
      </c>
      <c r="Q87" s="23">
        <v>0</v>
      </c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>
        <v>0</v>
      </c>
      <c r="F88" s="9">
        <v>0</v>
      </c>
      <c r="G88" s="52"/>
      <c r="H88" s="121"/>
      <c r="I88" s="121"/>
      <c r="J88" s="121"/>
      <c r="K88" s="121"/>
      <c r="L88" s="11">
        <v>0</v>
      </c>
      <c r="M88" s="9">
        <v>0</v>
      </c>
      <c r="N88" s="96">
        <v>0</v>
      </c>
      <c r="O88" s="21">
        <v>0</v>
      </c>
      <c r="P88" s="23">
        <v>0</v>
      </c>
      <c r="Q88" s="23">
        <v>0</v>
      </c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10</v>
      </c>
      <c r="E89" s="7">
        <v>3</v>
      </c>
      <c r="F89" s="9">
        <v>7</v>
      </c>
      <c r="G89" s="52"/>
      <c r="H89" s="121"/>
      <c r="I89" s="11"/>
      <c r="J89" s="11"/>
      <c r="K89" s="11">
        <v>2</v>
      </c>
      <c r="L89" s="11">
        <v>0</v>
      </c>
      <c r="M89" s="9">
        <v>8</v>
      </c>
      <c r="N89" s="96">
        <v>0</v>
      </c>
      <c r="O89" s="21">
        <v>0</v>
      </c>
      <c r="P89" s="23">
        <v>10</v>
      </c>
      <c r="Q89" s="23">
        <v>0</v>
      </c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>
        <v>0</v>
      </c>
      <c r="F90" s="9">
        <v>0</v>
      </c>
      <c r="G90" s="7"/>
      <c r="H90" s="121"/>
      <c r="I90" s="121"/>
      <c r="J90" s="121"/>
      <c r="K90" s="11">
        <v>0</v>
      </c>
      <c r="L90" s="121"/>
      <c r="M90" s="227"/>
      <c r="N90" s="117"/>
      <c r="O90" s="55"/>
      <c r="P90" s="23">
        <v>0</v>
      </c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>
        <v>0</v>
      </c>
      <c r="F91" s="9">
        <v>0</v>
      </c>
      <c r="G91" s="7"/>
      <c r="H91" s="121"/>
      <c r="I91" s="121"/>
      <c r="J91" s="121"/>
      <c r="K91" s="11">
        <v>0</v>
      </c>
      <c r="L91" s="121"/>
      <c r="M91" s="227"/>
      <c r="N91" s="117"/>
      <c r="O91" s="55"/>
      <c r="P91" s="23">
        <v>0</v>
      </c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287</v>
      </c>
      <c r="E92" s="7">
        <v>138</v>
      </c>
      <c r="F92" s="9">
        <v>149</v>
      </c>
      <c r="G92" s="7">
        <v>0</v>
      </c>
      <c r="H92" s="11">
        <v>6</v>
      </c>
      <c r="I92" s="11">
        <v>0</v>
      </c>
      <c r="J92" s="11">
        <v>40</v>
      </c>
      <c r="K92" s="11">
        <v>132</v>
      </c>
      <c r="L92" s="11">
        <v>101</v>
      </c>
      <c r="M92" s="9">
        <v>8</v>
      </c>
      <c r="N92" s="96">
        <v>0</v>
      </c>
      <c r="O92" s="55"/>
      <c r="P92" s="23">
        <v>287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10</v>
      </c>
      <c r="E93" s="7">
        <v>4</v>
      </c>
      <c r="F93" s="9">
        <v>6</v>
      </c>
      <c r="G93" s="7">
        <v>0</v>
      </c>
      <c r="H93" s="11">
        <v>1</v>
      </c>
      <c r="I93" s="11">
        <v>0</v>
      </c>
      <c r="J93" s="11">
        <v>3</v>
      </c>
      <c r="K93" s="11">
        <v>5</v>
      </c>
      <c r="L93" s="11">
        <v>1</v>
      </c>
      <c r="M93" s="9">
        <v>0</v>
      </c>
      <c r="N93" s="96">
        <v>0</v>
      </c>
      <c r="O93" s="55"/>
      <c r="P93" s="23">
        <v>10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10</v>
      </c>
      <c r="E94" s="7">
        <v>5</v>
      </c>
      <c r="F94" s="9">
        <v>5</v>
      </c>
      <c r="G94" s="7">
        <v>0</v>
      </c>
      <c r="H94" s="11">
        <v>0</v>
      </c>
      <c r="I94" s="11">
        <v>0</v>
      </c>
      <c r="J94" s="11">
        <v>2</v>
      </c>
      <c r="K94" s="11">
        <v>6</v>
      </c>
      <c r="L94" s="11">
        <v>2</v>
      </c>
      <c r="M94" s="9">
        <v>0</v>
      </c>
      <c r="N94" s="96">
        <v>0</v>
      </c>
      <c r="O94" s="55"/>
      <c r="P94" s="23">
        <v>10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>
        <v>0</v>
      </c>
      <c r="F95" s="9">
        <v>0</v>
      </c>
      <c r="G95" s="7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9">
        <v>0</v>
      </c>
      <c r="N95" s="96">
        <v>0</v>
      </c>
      <c r="O95" s="55"/>
      <c r="P95" s="23">
        <v>0</v>
      </c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>
        <v>0</v>
      </c>
      <c r="F96" s="9">
        <v>0</v>
      </c>
      <c r="G96" s="52"/>
      <c r="H96" s="121"/>
      <c r="I96" s="121"/>
      <c r="J96" s="11"/>
      <c r="K96" s="11"/>
      <c r="L96" s="11">
        <v>0</v>
      </c>
      <c r="M96" s="9">
        <v>0</v>
      </c>
      <c r="N96" s="96">
        <v>0</v>
      </c>
      <c r="O96" s="21">
        <v>0</v>
      </c>
      <c r="P96" s="23">
        <v>0</v>
      </c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>
        <v>0</v>
      </c>
      <c r="F97" s="9">
        <v>0</v>
      </c>
      <c r="G97" s="52"/>
      <c r="H97" s="121"/>
      <c r="I97" s="121"/>
      <c r="J97" s="11"/>
      <c r="K97" s="11"/>
      <c r="L97" s="11">
        <v>0</v>
      </c>
      <c r="M97" s="9">
        <v>0</v>
      </c>
      <c r="N97" s="96">
        <v>0</v>
      </c>
      <c r="O97" s="21">
        <v>0</v>
      </c>
      <c r="P97" s="23">
        <v>0</v>
      </c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20</v>
      </c>
      <c r="E98" s="7">
        <v>4</v>
      </c>
      <c r="F98" s="9">
        <v>16</v>
      </c>
      <c r="G98" s="52"/>
      <c r="H98" s="121"/>
      <c r="I98" s="121"/>
      <c r="J98" s="121"/>
      <c r="K98" s="121"/>
      <c r="L98" s="11">
        <v>0</v>
      </c>
      <c r="M98" s="9">
        <v>8</v>
      </c>
      <c r="N98" s="96">
        <v>12</v>
      </c>
      <c r="O98" s="21">
        <v>2</v>
      </c>
      <c r="P98" s="23">
        <v>20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>
        <v>0</v>
      </c>
      <c r="F99" s="9">
        <v>0</v>
      </c>
      <c r="G99" s="52"/>
      <c r="H99" s="121"/>
      <c r="I99" s="121"/>
      <c r="J99" s="121"/>
      <c r="K99" s="121"/>
      <c r="L99" s="11">
        <v>0</v>
      </c>
      <c r="M99" s="9">
        <v>0</v>
      </c>
      <c r="N99" s="96">
        <v>0</v>
      </c>
      <c r="O99" s="21">
        <v>0</v>
      </c>
      <c r="P99" s="23">
        <v>0</v>
      </c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6</v>
      </c>
      <c r="E100" s="7">
        <v>0</v>
      </c>
      <c r="F100" s="9">
        <v>6</v>
      </c>
      <c r="G100" s="52"/>
      <c r="H100" s="121"/>
      <c r="I100" s="121"/>
      <c r="J100" s="121"/>
      <c r="K100" s="121"/>
      <c r="L100" s="11">
        <v>0</v>
      </c>
      <c r="M100" s="9">
        <v>3</v>
      </c>
      <c r="N100" s="96">
        <v>3</v>
      </c>
      <c r="O100" s="21">
        <v>0</v>
      </c>
      <c r="P100" s="23">
        <v>6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4</v>
      </c>
      <c r="E101" s="7">
        <v>1</v>
      </c>
      <c r="F101" s="9">
        <v>3</v>
      </c>
      <c r="G101" s="7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9">
        <v>2</v>
      </c>
      <c r="N101" s="96">
        <v>2</v>
      </c>
      <c r="O101" s="21">
        <v>0</v>
      </c>
      <c r="P101" s="23">
        <v>4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47</v>
      </c>
      <c r="E102" s="7">
        <v>21</v>
      </c>
      <c r="F102" s="9">
        <v>26</v>
      </c>
      <c r="G102" s="7">
        <v>1</v>
      </c>
      <c r="H102" s="11">
        <v>0</v>
      </c>
      <c r="I102" s="11">
        <v>0</v>
      </c>
      <c r="J102" s="11">
        <v>2</v>
      </c>
      <c r="K102" s="11">
        <v>4</v>
      </c>
      <c r="L102" s="11">
        <v>16</v>
      </c>
      <c r="M102" s="9">
        <v>24</v>
      </c>
      <c r="N102" s="96">
        <v>0</v>
      </c>
      <c r="O102" s="21">
        <v>0</v>
      </c>
      <c r="P102" s="23">
        <v>47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>
        <v>0</v>
      </c>
      <c r="F103" s="9">
        <v>0</v>
      </c>
      <c r="G103" s="7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9">
        <v>0</v>
      </c>
      <c r="N103" s="96">
        <v>0</v>
      </c>
      <c r="O103" s="21">
        <v>0</v>
      </c>
      <c r="P103" s="23">
        <v>0</v>
      </c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12</v>
      </c>
      <c r="E104" s="7">
        <v>7</v>
      </c>
      <c r="F104" s="9">
        <v>5</v>
      </c>
      <c r="G104" s="7">
        <v>4</v>
      </c>
      <c r="H104" s="11">
        <v>1</v>
      </c>
      <c r="I104" s="11">
        <v>0</v>
      </c>
      <c r="J104" s="11">
        <v>0</v>
      </c>
      <c r="K104" s="11">
        <v>5</v>
      </c>
      <c r="L104" s="11">
        <v>1</v>
      </c>
      <c r="M104" s="9">
        <v>1</v>
      </c>
      <c r="N104" s="96">
        <v>0</v>
      </c>
      <c r="O104" s="21">
        <v>0</v>
      </c>
      <c r="P104" s="23">
        <v>12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>
        <v>0</v>
      </c>
      <c r="F105" s="9">
        <v>0</v>
      </c>
      <c r="G105" s="28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20">
        <v>0</v>
      </c>
      <c r="N105" s="101">
        <v>0</v>
      </c>
      <c r="O105" s="29">
        <v>0</v>
      </c>
      <c r="P105" s="23">
        <v>0</v>
      </c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>
        <v>0</v>
      </c>
      <c r="F106" s="9">
        <v>0</v>
      </c>
      <c r="G106" s="1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15">
        <v>0</v>
      </c>
      <c r="N106" s="97">
        <v>0</v>
      </c>
      <c r="O106" s="13">
        <v>0</v>
      </c>
      <c r="P106" s="23">
        <v>0</v>
      </c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972</v>
      </c>
      <c r="E107" s="140">
        <f t="shared" si="11"/>
        <v>367</v>
      </c>
      <c r="F107" s="158">
        <f t="shared" si="11"/>
        <v>605</v>
      </c>
      <c r="G107" s="43">
        <f t="shared" si="11"/>
        <v>80</v>
      </c>
      <c r="H107" s="44">
        <f t="shared" si="11"/>
        <v>18</v>
      </c>
      <c r="I107" s="44">
        <f t="shared" si="11"/>
        <v>23</v>
      </c>
      <c r="J107" s="44">
        <f t="shared" si="11"/>
        <v>57</v>
      </c>
      <c r="K107" s="44">
        <f t="shared" si="11"/>
        <v>214</v>
      </c>
      <c r="L107" s="44">
        <f t="shared" si="11"/>
        <v>151</v>
      </c>
      <c r="M107" s="330">
        <f t="shared" si="11"/>
        <v>371</v>
      </c>
      <c r="N107" s="331">
        <f t="shared" si="11"/>
        <v>58</v>
      </c>
      <c r="O107" s="332">
        <f t="shared" si="11"/>
        <v>11</v>
      </c>
      <c r="P107" s="44">
        <f t="shared" si="11"/>
        <v>972</v>
      </c>
      <c r="Q107" s="158">
        <f t="shared" si="11"/>
        <v>5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794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790" t="s">
        <v>2</v>
      </c>
      <c r="F122" s="337" t="s">
        <v>3</v>
      </c>
      <c r="G122" s="40" t="s">
        <v>2</v>
      </c>
      <c r="H122" s="787" t="s">
        <v>3</v>
      </c>
      <c r="I122" s="784" t="s">
        <v>2</v>
      </c>
      <c r="J122" s="787" t="s">
        <v>3</v>
      </c>
      <c r="K122" s="784" t="s">
        <v>2</v>
      </c>
      <c r="L122" s="786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784" t="s">
        <v>2</v>
      </c>
      <c r="H153" s="787" t="s">
        <v>3</v>
      </c>
      <c r="I153" s="785" t="s">
        <v>2</v>
      </c>
      <c r="J153" s="785" t="s">
        <v>3</v>
      </c>
      <c r="K153" s="784" t="s">
        <v>2</v>
      </c>
      <c r="L153" s="787" t="s">
        <v>3</v>
      </c>
      <c r="M153" s="784" t="s">
        <v>2</v>
      </c>
      <c r="N153" s="787" t="s">
        <v>3</v>
      </c>
      <c r="O153" s="784" t="s">
        <v>2</v>
      </c>
      <c r="P153" s="787" t="s">
        <v>3</v>
      </c>
      <c r="Q153" s="784" t="s">
        <v>2</v>
      </c>
      <c r="R153" s="787" t="s">
        <v>3</v>
      </c>
      <c r="S153" s="784" t="s">
        <v>2</v>
      </c>
      <c r="T153" s="787" t="s">
        <v>3</v>
      </c>
      <c r="U153" s="784" t="s">
        <v>2</v>
      </c>
      <c r="V153" s="787" t="s">
        <v>3</v>
      </c>
      <c r="W153" s="784" t="s">
        <v>2</v>
      </c>
      <c r="X153" s="787" t="s">
        <v>3</v>
      </c>
      <c r="Y153" s="784" t="s">
        <v>2</v>
      </c>
      <c r="Z153" s="786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795" t="s">
        <v>1</v>
      </c>
      <c r="E161" s="177" t="s">
        <v>2</v>
      </c>
      <c r="F161" s="789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79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797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44</v>
      </c>
      <c r="E169" s="435">
        <f t="shared" ref="E169:F182" si="22">SUM(G169+I169+K169+M169+O169+Q169+S169+U169)</f>
        <v>16</v>
      </c>
      <c r="F169" s="436">
        <f t="shared" si="22"/>
        <v>28</v>
      </c>
      <c r="G169" s="148">
        <v>2</v>
      </c>
      <c r="H169" s="149">
        <v>3</v>
      </c>
      <c r="I169" s="150">
        <v>0</v>
      </c>
      <c r="J169" s="149">
        <v>1</v>
      </c>
      <c r="K169" s="150">
        <v>0</v>
      </c>
      <c r="L169" s="149">
        <v>0</v>
      </c>
      <c r="M169" s="150">
        <v>0</v>
      </c>
      <c r="N169" s="149">
        <v>0</v>
      </c>
      <c r="O169" s="150">
        <v>7</v>
      </c>
      <c r="P169" s="149">
        <v>1</v>
      </c>
      <c r="Q169" s="150">
        <v>2</v>
      </c>
      <c r="R169" s="149">
        <v>2</v>
      </c>
      <c r="S169" s="150">
        <v>4</v>
      </c>
      <c r="T169" s="149">
        <v>15</v>
      </c>
      <c r="U169" s="150">
        <v>1</v>
      </c>
      <c r="V169" s="437">
        <v>6</v>
      </c>
      <c r="W169" s="438">
        <v>0</v>
      </c>
      <c r="X169" s="439">
        <v>0</v>
      </c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416</v>
      </c>
      <c r="E170" s="441">
        <f t="shared" si="22"/>
        <v>184</v>
      </c>
      <c r="F170" s="442">
        <f t="shared" si="22"/>
        <v>232</v>
      </c>
      <c r="G170" s="443">
        <v>8</v>
      </c>
      <c r="H170" s="444">
        <v>8</v>
      </c>
      <c r="I170" s="445">
        <v>8</v>
      </c>
      <c r="J170" s="444">
        <v>10</v>
      </c>
      <c r="K170" s="445">
        <v>9</v>
      </c>
      <c r="L170" s="444">
        <v>11</v>
      </c>
      <c r="M170" s="445">
        <v>9</v>
      </c>
      <c r="N170" s="444">
        <v>14</v>
      </c>
      <c r="O170" s="445">
        <v>21</v>
      </c>
      <c r="P170" s="444">
        <v>16</v>
      </c>
      <c r="Q170" s="445">
        <v>29</v>
      </c>
      <c r="R170" s="444">
        <v>21</v>
      </c>
      <c r="S170" s="445">
        <v>48</v>
      </c>
      <c r="T170" s="444">
        <v>71</v>
      </c>
      <c r="U170" s="445">
        <v>52</v>
      </c>
      <c r="V170" s="446">
        <v>81</v>
      </c>
      <c r="W170" s="447">
        <v>56</v>
      </c>
      <c r="X170" s="448">
        <v>80</v>
      </c>
      <c r="Y170" s="448">
        <v>56</v>
      </c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0</v>
      </c>
      <c r="E171" s="449">
        <f t="shared" si="22"/>
        <v>0</v>
      </c>
      <c r="F171" s="450">
        <f t="shared" si="22"/>
        <v>0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/>
      <c r="U171" s="453"/>
      <c r="V171" s="454"/>
      <c r="W171" s="455"/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0</v>
      </c>
      <c r="E172" s="135">
        <f t="shared" si="22"/>
        <v>0</v>
      </c>
      <c r="F172" s="458">
        <f t="shared" si="22"/>
        <v>0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/>
      <c r="T172" s="152"/>
      <c r="U172" s="153"/>
      <c r="V172" s="459"/>
      <c r="W172" s="460"/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0</v>
      </c>
      <c r="E173" s="135">
        <f t="shared" si="22"/>
        <v>0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/>
      <c r="U173" s="153"/>
      <c r="V173" s="459"/>
      <c r="W173" s="460"/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49</v>
      </c>
      <c r="E175" s="133">
        <f t="shared" si="22"/>
        <v>22</v>
      </c>
      <c r="F175" s="465">
        <f t="shared" si="22"/>
        <v>27</v>
      </c>
      <c r="G175" s="148"/>
      <c r="H175" s="149">
        <v>3</v>
      </c>
      <c r="I175" s="150"/>
      <c r="J175" s="149"/>
      <c r="K175" s="150"/>
      <c r="L175" s="149"/>
      <c r="M175" s="150"/>
      <c r="N175" s="149"/>
      <c r="O175" s="150">
        <v>4</v>
      </c>
      <c r="P175" s="149">
        <v>1</v>
      </c>
      <c r="Q175" s="150">
        <v>5</v>
      </c>
      <c r="R175" s="149">
        <v>7</v>
      </c>
      <c r="S175" s="150">
        <v>12</v>
      </c>
      <c r="T175" s="149">
        <v>14</v>
      </c>
      <c r="U175" s="150">
        <v>1</v>
      </c>
      <c r="V175" s="437">
        <v>2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114</v>
      </c>
      <c r="E176" s="135">
        <f t="shared" si="22"/>
        <v>52</v>
      </c>
      <c r="F176" s="458">
        <f t="shared" si="22"/>
        <v>62</v>
      </c>
      <c r="G176" s="151">
        <v>3</v>
      </c>
      <c r="H176" s="152">
        <v>1</v>
      </c>
      <c r="I176" s="153"/>
      <c r="J176" s="152"/>
      <c r="K176" s="153">
        <v>1</v>
      </c>
      <c r="L176" s="152"/>
      <c r="M176" s="153">
        <v>4</v>
      </c>
      <c r="N176" s="152"/>
      <c r="O176" s="153">
        <v>7</v>
      </c>
      <c r="P176" s="152">
        <v>4</v>
      </c>
      <c r="Q176" s="153">
        <v>13</v>
      </c>
      <c r="R176" s="152">
        <v>12</v>
      </c>
      <c r="S176" s="153">
        <v>18</v>
      </c>
      <c r="T176" s="152">
        <v>37</v>
      </c>
      <c r="U176" s="153">
        <v>6</v>
      </c>
      <c r="V176" s="459">
        <v>8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53</v>
      </c>
      <c r="E177" s="135">
        <f t="shared" si="22"/>
        <v>24</v>
      </c>
      <c r="F177" s="458">
        <f t="shared" si="22"/>
        <v>29</v>
      </c>
      <c r="G177" s="151"/>
      <c r="H177" s="152">
        <v>3</v>
      </c>
      <c r="I177" s="153"/>
      <c r="J177" s="152"/>
      <c r="K177" s="153"/>
      <c r="L177" s="152"/>
      <c r="M177" s="153"/>
      <c r="N177" s="152"/>
      <c r="O177" s="153">
        <v>3</v>
      </c>
      <c r="P177" s="152">
        <v>2</v>
      </c>
      <c r="Q177" s="153">
        <v>7</v>
      </c>
      <c r="R177" s="152">
        <v>7</v>
      </c>
      <c r="S177" s="153">
        <v>12</v>
      </c>
      <c r="T177" s="152">
        <v>16</v>
      </c>
      <c r="U177" s="153">
        <v>2</v>
      </c>
      <c r="V177" s="459">
        <v>1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32</v>
      </c>
      <c r="E178" s="128">
        <f t="shared" si="22"/>
        <v>16</v>
      </c>
      <c r="F178" s="463">
        <f t="shared" si="22"/>
        <v>16</v>
      </c>
      <c r="G178" s="443">
        <v>1</v>
      </c>
      <c r="H178" s="444"/>
      <c r="I178" s="445"/>
      <c r="J178" s="444"/>
      <c r="K178" s="445">
        <v>1</v>
      </c>
      <c r="L178" s="444"/>
      <c r="M178" s="445">
        <v>1</v>
      </c>
      <c r="N178" s="444"/>
      <c r="O178" s="445">
        <v>4</v>
      </c>
      <c r="P178" s="444">
        <v>1</v>
      </c>
      <c r="Q178" s="445">
        <v>3</v>
      </c>
      <c r="R178" s="444">
        <v>5</v>
      </c>
      <c r="S178" s="445">
        <v>6</v>
      </c>
      <c r="T178" s="444">
        <v>9</v>
      </c>
      <c r="U178" s="445"/>
      <c r="V178" s="446">
        <v>1</v>
      </c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39</v>
      </c>
      <c r="E179" s="133">
        <f t="shared" si="22"/>
        <v>10</v>
      </c>
      <c r="F179" s="465">
        <f t="shared" si="22"/>
        <v>29</v>
      </c>
      <c r="G179" s="148"/>
      <c r="H179" s="149"/>
      <c r="I179" s="150"/>
      <c r="J179" s="149"/>
      <c r="K179" s="150"/>
      <c r="L179" s="149"/>
      <c r="M179" s="150"/>
      <c r="N179" s="149"/>
      <c r="O179" s="150">
        <v>3</v>
      </c>
      <c r="P179" s="149">
        <v>1</v>
      </c>
      <c r="Q179" s="150">
        <v>2</v>
      </c>
      <c r="R179" s="149"/>
      <c r="S179" s="150">
        <v>5</v>
      </c>
      <c r="T179" s="149">
        <v>25</v>
      </c>
      <c r="U179" s="150"/>
      <c r="V179" s="437">
        <v>3</v>
      </c>
      <c r="W179" s="438">
        <v>1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86</v>
      </c>
      <c r="E180" s="135">
        <f t="shared" si="22"/>
        <v>27</v>
      </c>
      <c r="F180" s="458">
        <f t="shared" si="22"/>
        <v>59</v>
      </c>
      <c r="G180" s="151"/>
      <c r="H180" s="152"/>
      <c r="I180" s="153"/>
      <c r="J180" s="152"/>
      <c r="K180" s="153"/>
      <c r="L180" s="152"/>
      <c r="M180" s="153">
        <v>6</v>
      </c>
      <c r="N180" s="152">
        <v>1</v>
      </c>
      <c r="O180" s="153">
        <v>7</v>
      </c>
      <c r="P180" s="152">
        <v>2</v>
      </c>
      <c r="Q180" s="153">
        <v>5</v>
      </c>
      <c r="R180" s="152">
        <v>5</v>
      </c>
      <c r="S180" s="153">
        <v>8</v>
      </c>
      <c r="T180" s="152">
        <v>48</v>
      </c>
      <c r="U180" s="153">
        <v>1</v>
      </c>
      <c r="V180" s="459">
        <v>3</v>
      </c>
      <c r="W180" s="460">
        <v>6</v>
      </c>
      <c r="X180" s="461"/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38</v>
      </c>
      <c r="E181" s="135">
        <f t="shared" si="22"/>
        <v>10</v>
      </c>
      <c r="F181" s="458">
        <f t="shared" si="22"/>
        <v>28</v>
      </c>
      <c r="G181" s="151"/>
      <c r="H181" s="152"/>
      <c r="I181" s="153"/>
      <c r="J181" s="152"/>
      <c r="K181" s="153"/>
      <c r="L181" s="152"/>
      <c r="M181" s="153"/>
      <c r="N181" s="152"/>
      <c r="O181" s="153">
        <v>3</v>
      </c>
      <c r="P181" s="152">
        <v>1</v>
      </c>
      <c r="Q181" s="153">
        <v>2</v>
      </c>
      <c r="R181" s="152"/>
      <c r="S181" s="153">
        <v>5</v>
      </c>
      <c r="T181" s="152">
        <v>24</v>
      </c>
      <c r="U181" s="153"/>
      <c r="V181" s="459">
        <v>3</v>
      </c>
      <c r="W181" s="460">
        <v>1</v>
      </c>
      <c r="X181" s="461"/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35</v>
      </c>
      <c r="E182" s="128">
        <f t="shared" si="22"/>
        <v>12</v>
      </c>
      <c r="F182" s="463">
        <f t="shared" si="22"/>
        <v>23</v>
      </c>
      <c r="G182" s="443"/>
      <c r="H182" s="444"/>
      <c r="I182" s="445"/>
      <c r="J182" s="444"/>
      <c r="K182" s="445"/>
      <c r="L182" s="444"/>
      <c r="M182" s="445">
        <v>3</v>
      </c>
      <c r="N182" s="444"/>
      <c r="O182" s="445">
        <v>4</v>
      </c>
      <c r="P182" s="444">
        <v>1</v>
      </c>
      <c r="Q182" s="445">
        <v>1</v>
      </c>
      <c r="R182" s="444">
        <v>1</v>
      </c>
      <c r="S182" s="445">
        <v>3</v>
      </c>
      <c r="T182" s="444">
        <v>19</v>
      </c>
      <c r="U182" s="445">
        <v>1</v>
      </c>
      <c r="V182" s="446">
        <v>2</v>
      </c>
      <c r="W182" s="447">
        <v>3</v>
      </c>
      <c r="X182" s="448"/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23</v>
      </c>
      <c r="E183" s="133">
        <f>SUM(G183+I183+K183+M183+O183+Q183+U183)</f>
        <v>14</v>
      </c>
      <c r="F183" s="465">
        <f>SUM(H183+J183+L183+N183+P183+R183+V183)</f>
        <v>9</v>
      </c>
      <c r="G183" s="148">
        <v>8</v>
      </c>
      <c r="H183" s="149">
        <v>5</v>
      </c>
      <c r="I183" s="150"/>
      <c r="J183" s="149">
        <v>1</v>
      </c>
      <c r="K183" s="150">
        <v>1</v>
      </c>
      <c r="L183" s="149">
        <v>1</v>
      </c>
      <c r="M183" s="150"/>
      <c r="N183" s="149"/>
      <c r="O183" s="150">
        <v>5</v>
      </c>
      <c r="P183" s="149">
        <v>1</v>
      </c>
      <c r="Q183" s="150"/>
      <c r="R183" s="149">
        <v>1</v>
      </c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73</v>
      </c>
      <c r="E184" s="135">
        <f>SUM(G184+I184+K184+M184+O184+Q184+U184)</f>
        <v>40</v>
      </c>
      <c r="F184" s="458">
        <f>SUM(H184+J184+L184+N184+P184+R184+V184)</f>
        <v>33</v>
      </c>
      <c r="G184" s="151">
        <v>20</v>
      </c>
      <c r="H184" s="152">
        <v>13</v>
      </c>
      <c r="I184" s="153">
        <v>3</v>
      </c>
      <c r="J184" s="152">
        <v>2</v>
      </c>
      <c r="K184" s="153">
        <v>6</v>
      </c>
      <c r="L184" s="152">
        <v>8</v>
      </c>
      <c r="M184" s="153">
        <v>1</v>
      </c>
      <c r="N184" s="152"/>
      <c r="O184" s="153">
        <v>7</v>
      </c>
      <c r="P184" s="152">
        <v>5</v>
      </c>
      <c r="Q184" s="153">
        <v>3</v>
      </c>
      <c r="R184" s="152">
        <v>5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23</v>
      </c>
      <c r="E185" s="135">
        <f t="shared" ref="E185:F200" si="23">SUM(G185+I185+K185+M185+O185+Q185+S185+U185)</f>
        <v>14</v>
      </c>
      <c r="F185" s="458">
        <f t="shared" si="23"/>
        <v>9</v>
      </c>
      <c r="G185" s="151">
        <v>8</v>
      </c>
      <c r="H185" s="152">
        <v>5</v>
      </c>
      <c r="I185" s="153"/>
      <c r="J185" s="152">
        <v>1</v>
      </c>
      <c r="K185" s="153">
        <v>1</v>
      </c>
      <c r="L185" s="152">
        <v>1</v>
      </c>
      <c r="M185" s="153"/>
      <c r="N185" s="152"/>
      <c r="O185" s="153">
        <v>5</v>
      </c>
      <c r="P185" s="152">
        <v>1</v>
      </c>
      <c r="Q185" s="153"/>
      <c r="R185" s="152">
        <v>1</v>
      </c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12</v>
      </c>
      <c r="E186" s="128">
        <f t="shared" si="23"/>
        <v>10</v>
      </c>
      <c r="F186" s="463">
        <f t="shared" si="23"/>
        <v>2</v>
      </c>
      <c r="G186" s="443">
        <v>3</v>
      </c>
      <c r="H186" s="444">
        <v>1</v>
      </c>
      <c r="I186" s="445">
        <v>2</v>
      </c>
      <c r="J186" s="444">
        <v>1</v>
      </c>
      <c r="K186" s="445"/>
      <c r="L186" s="444"/>
      <c r="M186" s="445"/>
      <c r="N186" s="444"/>
      <c r="O186" s="445">
        <v>5</v>
      </c>
      <c r="P186" s="444"/>
      <c r="Q186" s="445"/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3</v>
      </c>
      <c r="E187" s="449">
        <f t="shared" si="23"/>
        <v>1</v>
      </c>
      <c r="F187" s="450">
        <f t="shared" si="23"/>
        <v>2</v>
      </c>
      <c r="G187" s="451"/>
      <c r="H187" s="452"/>
      <c r="I187" s="453"/>
      <c r="J187" s="452"/>
      <c r="K187" s="453"/>
      <c r="L187" s="452"/>
      <c r="M187" s="453"/>
      <c r="N187" s="452"/>
      <c r="O187" s="453"/>
      <c r="P187" s="452"/>
      <c r="Q187" s="453"/>
      <c r="R187" s="452"/>
      <c r="S187" s="453">
        <v>1</v>
      </c>
      <c r="T187" s="452">
        <v>2</v>
      </c>
      <c r="U187" s="453"/>
      <c r="V187" s="454"/>
      <c r="W187" s="455">
        <v>0</v>
      </c>
      <c r="X187" s="456"/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57</v>
      </c>
      <c r="E188" s="135">
        <f t="shared" si="23"/>
        <v>12</v>
      </c>
      <c r="F188" s="458">
        <f t="shared" si="23"/>
        <v>45</v>
      </c>
      <c r="G188" s="151"/>
      <c r="H188" s="152"/>
      <c r="I188" s="153"/>
      <c r="J188" s="152"/>
      <c r="K188" s="153"/>
      <c r="L188" s="152"/>
      <c r="M188" s="153"/>
      <c r="N188" s="152"/>
      <c r="O188" s="153">
        <v>1</v>
      </c>
      <c r="P188" s="152"/>
      <c r="Q188" s="153"/>
      <c r="R188" s="152"/>
      <c r="S188" s="153">
        <v>11</v>
      </c>
      <c r="T188" s="152">
        <v>41</v>
      </c>
      <c r="U188" s="153"/>
      <c r="V188" s="459">
        <v>4</v>
      </c>
      <c r="W188" s="460">
        <v>0</v>
      </c>
      <c r="X188" s="461"/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3</v>
      </c>
      <c r="E189" s="135">
        <f t="shared" si="23"/>
        <v>2</v>
      </c>
      <c r="F189" s="458">
        <f t="shared" si="23"/>
        <v>1</v>
      </c>
      <c r="G189" s="151"/>
      <c r="H189" s="152"/>
      <c r="I189" s="153"/>
      <c r="J189" s="152"/>
      <c r="K189" s="153"/>
      <c r="L189" s="152"/>
      <c r="M189" s="153"/>
      <c r="N189" s="152"/>
      <c r="O189" s="153">
        <v>1</v>
      </c>
      <c r="P189" s="152"/>
      <c r="Q189" s="153"/>
      <c r="R189" s="152"/>
      <c r="S189" s="153">
        <v>1</v>
      </c>
      <c r="T189" s="152">
        <v>1</v>
      </c>
      <c r="U189" s="153"/>
      <c r="V189" s="459"/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8</v>
      </c>
      <c r="E190" s="136">
        <f t="shared" si="23"/>
        <v>3</v>
      </c>
      <c r="F190" s="486">
        <f t="shared" si="23"/>
        <v>5</v>
      </c>
      <c r="G190" s="487"/>
      <c r="H190" s="488"/>
      <c r="I190" s="489"/>
      <c r="J190" s="488"/>
      <c r="K190" s="489"/>
      <c r="L190" s="488"/>
      <c r="M190" s="489"/>
      <c r="N190" s="488"/>
      <c r="O190" s="489">
        <v>1</v>
      </c>
      <c r="P190" s="488"/>
      <c r="Q190" s="489"/>
      <c r="R190" s="488"/>
      <c r="S190" s="489">
        <v>2</v>
      </c>
      <c r="T190" s="488">
        <v>5</v>
      </c>
      <c r="U190" s="489"/>
      <c r="V190" s="490"/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11</v>
      </c>
      <c r="E191" s="133">
        <f t="shared" si="23"/>
        <v>5</v>
      </c>
      <c r="F191" s="465">
        <f t="shared" si="23"/>
        <v>6</v>
      </c>
      <c r="G191" s="148"/>
      <c r="H191" s="149"/>
      <c r="I191" s="150"/>
      <c r="J191" s="149">
        <v>1</v>
      </c>
      <c r="K191" s="150"/>
      <c r="L191" s="149"/>
      <c r="M191" s="150">
        <v>1</v>
      </c>
      <c r="N191" s="149">
        <v>3</v>
      </c>
      <c r="O191" s="150">
        <v>1</v>
      </c>
      <c r="P191" s="149">
        <v>2</v>
      </c>
      <c r="Q191" s="150">
        <v>3</v>
      </c>
      <c r="R191" s="149"/>
      <c r="S191" s="150"/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174</v>
      </c>
      <c r="E192" s="135">
        <f t="shared" si="23"/>
        <v>85</v>
      </c>
      <c r="F192" s="458">
        <f t="shared" si="23"/>
        <v>89</v>
      </c>
      <c r="G192" s="151"/>
      <c r="H192" s="152"/>
      <c r="I192" s="153"/>
      <c r="J192" s="152">
        <v>3</v>
      </c>
      <c r="K192" s="153"/>
      <c r="L192" s="152"/>
      <c r="M192" s="153">
        <v>8</v>
      </c>
      <c r="N192" s="152">
        <v>12</v>
      </c>
      <c r="O192" s="153">
        <v>39</v>
      </c>
      <c r="P192" s="152">
        <v>37</v>
      </c>
      <c r="Q192" s="153">
        <v>34</v>
      </c>
      <c r="R192" s="152">
        <v>33</v>
      </c>
      <c r="S192" s="153">
        <v>4</v>
      </c>
      <c r="T192" s="152">
        <v>4</v>
      </c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11</v>
      </c>
      <c r="E193" s="135">
        <f t="shared" si="23"/>
        <v>5</v>
      </c>
      <c r="F193" s="458">
        <f t="shared" si="23"/>
        <v>6</v>
      </c>
      <c r="G193" s="151"/>
      <c r="H193" s="152"/>
      <c r="I193" s="153"/>
      <c r="J193" s="152">
        <v>1</v>
      </c>
      <c r="K193" s="153"/>
      <c r="L193" s="152"/>
      <c r="M193" s="153">
        <v>1</v>
      </c>
      <c r="N193" s="152">
        <v>3</v>
      </c>
      <c r="O193" s="153">
        <v>1</v>
      </c>
      <c r="P193" s="152">
        <v>2</v>
      </c>
      <c r="Q193" s="153">
        <v>3</v>
      </c>
      <c r="R193" s="152"/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2</v>
      </c>
      <c r="E194" s="128">
        <f t="shared" si="23"/>
        <v>0</v>
      </c>
      <c r="F194" s="463">
        <f t="shared" si="23"/>
        <v>2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/>
      <c r="R194" s="444">
        <v>1</v>
      </c>
      <c r="S194" s="445"/>
      <c r="T194" s="444">
        <v>1</v>
      </c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10</v>
      </c>
      <c r="E195" s="449">
        <f t="shared" si="23"/>
        <v>3</v>
      </c>
      <c r="F195" s="450">
        <f t="shared" si="23"/>
        <v>7</v>
      </c>
      <c r="G195" s="451"/>
      <c r="H195" s="452"/>
      <c r="I195" s="453"/>
      <c r="J195" s="452"/>
      <c r="K195" s="453"/>
      <c r="L195" s="452"/>
      <c r="M195" s="453"/>
      <c r="N195" s="452"/>
      <c r="O195" s="453"/>
      <c r="P195" s="452"/>
      <c r="Q195" s="453">
        <v>1</v>
      </c>
      <c r="R195" s="452">
        <v>1</v>
      </c>
      <c r="S195" s="453">
        <v>2</v>
      </c>
      <c r="T195" s="452">
        <v>6</v>
      </c>
      <c r="U195" s="453"/>
      <c r="V195" s="454"/>
      <c r="W195" s="455">
        <v>1</v>
      </c>
      <c r="X195" s="456">
        <v>1</v>
      </c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65</v>
      </c>
      <c r="E196" s="135">
        <f t="shared" si="23"/>
        <v>14</v>
      </c>
      <c r="F196" s="458">
        <f t="shared" si="23"/>
        <v>51</v>
      </c>
      <c r="G196" s="151"/>
      <c r="H196" s="152"/>
      <c r="I196" s="153"/>
      <c r="J196" s="152"/>
      <c r="K196" s="153"/>
      <c r="L196" s="152"/>
      <c r="M196" s="153"/>
      <c r="N196" s="152">
        <v>1</v>
      </c>
      <c r="O196" s="153"/>
      <c r="P196" s="152">
        <v>4</v>
      </c>
      <c r="Q196" s="153">
        <v>1</v>
      </c>
      <c r="R196" s="152">
        <v>3</v>
      </c>
      <c r="S196" s="153">
        <v>13</v>
      </c>
      <c r="T196" s="152">
        <v>38</v>
      </c>
      <c r="U196" s="153"/>
      <c r="V196" s="459">
        <v>5</v>
      </c>
      <c r="W196" s="460">
        <v>0</v>
      </c>
      <c r="X196" s="461">
        <v>2</v>
      </c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10</v>
      </c>
      <c r="E197" s="135">
        <f t="shared" si="23"/>
        <v>3</v>
      </c>
      <c r="F197" s="458">
        <f t="shared" si="23"/>
        <v>7</v>
      </c>
      <c r="G197" s="151"/>
      <c r="H197" s="152"/>
      <c r="I197" s="153"/>
      <c r="J197" s="152"/>
      <c r="K197" s="153"/>
      <c r="L197" s="152"/>
      <c r="M197" s="153"/>
      <c r="N197" s="152"/>
      <c r="O197" s="153"/>
      <c r="P197" s="152"/>
      <c r="Q197" s="153">
        <v>1</v>
      </c>
      <c r="R197" s="152">
        <v>1</v>
      </c>
      <c r="S197" s="153">
        <v>2</v>
      </c>
      <c r="T197" s="152">
        <v>6</v>
      </c>
      <c r="U197" s="153"/>
      <c r="V197" s="459"/>
      <c r="W197" s="460">
        <v>1</v>
      </c>
      <c r="X197" s="461">
        <v>1</v>
      </c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15</v>
      </c>
      <c r="E198" s="136">
        <f t="shared" si="23"/>
        <v>3</v>
      </c>
      <c r="F198" s="486">
        <f t="shared" si="23"/>
        <v>12</v>
      </c>
      <c r="G198" s="487"/>
      <c r="H198" s="488"/>
      <c r="I198" s="489"/>
      <c r="J198" s="488"/>
      <c r="K198" s="489"/>
      <c r="L198" s="488"/>
      <c r="M198" s="489"/>
      <c r="N198" s="488"/>
      <c r="O198" s="489"/>
      <c r="P198" s="488"/>
      <c r="Q198" s="489"/>
      <c r="R198" s="488">
        <v>2</v>
      </c>
      <c r="S198" s="489">
        <v>3</v>
      </c>
      <c r="T198" s="488">
        <v>9</v>
      </c>
      <c r="U198" s="489"/>
      <c r="V198" s="490">
        <v>1</v>
      </c>
      <c r="W198" s="491">
        <v>0</v>
      </c>
      <c r="X198" s="492">
        <v>1</v>
      </c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16</v>
      </c>
      <c r="E203" s="501">
        <f t="shared" si="25"/>
        <v>5</v>
      </c>
      <c r="F203" s="502">
        <f t="shared" si="25"/>
        <v>11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2</v>
      </c>
      <c r="T203" s="452">
        <v>4</v>
      </c>
      <c r="U203" s="453">
        <v>3</v>
      </c>
      <c r="V203" s="454">
        <v>7</v>
      </c>
      <c r="W203" s="455">
        <v>3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53</v>
      </c>
      <c r="E204" s="495">
        <f t="shared" si="25"/>
        <v>12</v>
      </c>
      <c r="F204" s="496">
        <f t="shared" si="25"/>
        <v>41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3</v>
      </c>
      <c r="T204" s="152">
        <v>17</v>
      </c>
      <c r="U204" s="153">
        <v>9</v>
      </c>
      <c r="V204" s="459">
        <v>24</v>
      </c>
      <c r="W204" s="460">
        <v>3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16</v>
      </c>
      <c r="E205" s="495">
        <f t="shared" si="25"/>
        <v>5</v>
      </c>
      <c r="F205" s="496">
        <f t="shared" si="25"/>
        <v>11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2</v>
      </c>
      <c r="T205" s="152">
        <v>4</v>
      </c>
      <c r="U205" s="153">
        <v>3</v>
      </c>
      <c r="V205" s="459">
        <v>7</v>
      </c>
      <c r="W205" s="460">
        <v>3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11</v>
      </c>
      <c r="E206" s="498">
        <f t="shared" si="25"/>
        <v>2</v>
      </c>
      <c r="F206" s="499">
        <f t="shared" si="25"/>
        <v>9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/>
      <c r="T206" s="444">
        <v>5</v>
      </c>
      <c r="U206" s="445">
        <v>2</v>
      </c>
      <c r="V206" s="446">
        <v>4</v>
      </c>
      <c r="W206" s="447">
        <v>3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>
        <v>0</v>
      </c>
      <c r="X218" s="529"/>
      <c r="Y218" s="529"/>
      <c r="Z218" s="634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151</v>
      </c>
      <c r="E219" s="532">
        <f t="shared" si="25"/>
        <v>60</v>
      </c>
      <c r="F219" s="534">
        <f t="shared" si="25"/>
        <v>91</v>
      </c>
      <c r="G219" s="635">
        <f t="shared" ref="G219:L222" si="26">SUM(G171+G175+G179+G183+G187+G191+G195+G207+G211+G215)</f>
        <v>8</v>
      </c>
      <c r="H219" s="534">
        <f t="shared" si="26"/>
        <v>8</v>
      </c>
      <c r="I219" s="635">
        <f t="shared" si="26"/>
        <v>0</v>
      </c>
      <c r="J219" s="534">
        <f t="shared" si="26"/>
        <v>2</v>
      </c>
      <c r="K219" s="635">
        <f t="shared" si="26"/>
        <v>1</v>
      </c>
      <c r="L219" s="534">
        <f t="shared" si="26"/>
        <v>1</v>
      </c>
      <c r="M219" s="635">
        <f>SUM(M171+M175+M179+M183+M187+M191+M195+M199+M203+M207+M211+M215)</f>
        <v>1</v>
      </c>
      <c r="N219" s="534">
        <f t="shared" ref="N219:R219" si="27">SUM(N171+N175+N179+N183+N187+N191+N195+N199+N203+N207+N211+N215)</f>
        <v>3</v>
      </c>
      <c r="O219" s="635">
        <f t="shared" si="27"/>
        <v>13</v>
      </c>
      <c r="P219" s="534">
        <f t="shared" si="27"/>
        <v>5</v>
      </c>
      <c r="Q219" s="635">
        <f t="shared" si="27"/>
        <v>11</v>
      </c>
      <c r="R219" s="534">
        <f t="shared" si="27"/>
        <v>9</v>
      </c>
      <c r="S219" s="635">
        <f t="shared" ref="S219:V222" si="28">SUM(S171+S175+S179+S187+S191+S195+S199+S203+S207+S211+S215)</f>
        <v>22</v>
      </c>
      <c r="T219" s="534">
        <f t="shared" si="28"/>
        <v>51</v>
      </c>
      <c r="U219" s="635">
        <f t="shared" si="28"/>
        <v>4</v>
      </c>
      <c r="V219" s="636">
        <f t="shared" si="28"/>
        <v>12</v>
      </c>
      <c r="W219" s="635">
        <f t="shared" ref="W219:Y222" si="29">SUM(W171+W175+W179+W187+W195+W199+W203+W207+W211+W215)</f>
        <v>5</v>
      </c>
      <c r="X219" s="538">
        <f t="shared" si="29"/>
        <v>1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622</v>
      </c>
      <c r="E220" s="540">
        <f t="shared" ref="E220:F223" si="30">SUM(G220+I220+K220+M220+O220+Q220+S220+U220)</f>
        <v>242</v>
      </c>
      <c r="F220" s="541">
        <f>SUM(H220+J220+L220+N220+P220+R220+T220+V220)</f>
        <v>380</v>
      </c>
      <c r="G220" s="542">
        <f t="shared" si="26"/>
        <v>23</v>
      </c>
      <c r="H220" s="541">
        <f>SUM(H172+H176+H180+H184+H188+H192+H196+H208+H212+H216)</f>
        <v>14</v>
      </c>
      <c r="I220" s="542">
        <f t="shared" si="26"/>
        <v>3</v>
      </c>
      <c r="J220" s="541">
        <f>SUM(J172+J176+J180+J184+J188+J192+J196+J208+J212+J216)</f>
        <v>5</v>
      </c>
      <c r="K220" s="542">
        <f t="shared" si="26"/>
        <v>7</v>
      </c>
      <c r="L220" s="541">
        <f>SUM(L172+L176+L180+L184+L188+L192+L196+L208+L212+L216)</f>
        <v>8</v>
      </c>
      <c r="M220" s="542">
        <f t="shared" ref="M220:R222" si="31">SUM(M172+M176+M180+M184+M188+M192+M196+M200+M204+M208+M212+M216)</f>
        <v>19</v>
      </c>
      <c r="N220" s="541">
        <f t="shared" si="31"/>
        <v>14</v>
      </c>
      <c r="O220" s="542">
        <f t="shared" si="31"/>
        <v>61</v>
      </c>
      <c r="P220" s="541">
        <f t="shared" si="31"/>
        <v>52</v>
      </c>
      <c r="Q220" s="542">
        <f t="shared" si="31"/>
        <v>56</v>
      </c>
      <c r="R220" s="541">
        <f t="shared" si="31"/>
        <v>58</v>
      </c>
      <c r="S220" s="542">
        <f t="shared" si="28"/>
        <v>57</v>
      </c>
      <c r="T220" s="541">
        <f t="shared" si="28"/>
        <v>185</v>
      </c>
      <c r="U220" s="542">
        <f t="shared" si="28"/>
        <v>16</v>
      </c>
      <c r="V220" s="638">
        <f t="shared" si="28"/>
        <v>44</v>
      </c>
      <c r="W220" s="542">
        <f t="shared" si="29"/>
        <v>9</v>
      </c>
      <c r="X220" s="540">
        <f t="shared" si="29"/>
        <v>2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154</v>
      </c>
      <c r="E221" s="540">
        <f t="shared" si="30"/>
        <v>63</v>
      </c>
      <c r="F221" s="541">
        <f t="shared" si="30"/>
        <v>91</v>
      </c>
      <c r="G221" s="542">
        <f t="shared" si="26"/>
        <v>8</v>
      </c>
      <c r="H221" s="541">
        <f>SUM(H173+H177+H181+H185+H189+H193+H197+H209+H213+H217)</f>
        <v>8</v>
      </c>
      <c r="I221" s="542">
        <f t="shared" si="26"/>
        <v>0</v>
      </c>
      <c r="J221" s="541">
        <f>SUM(J173+J177+J181+J185+J189+J193+J197+J209+J213+J217)</f>
        <v>2</v>
      </c>
      <c r="K221" s="542">
        <f t="shared" si="26"/>
        <v>1</v>
      </c>
      <c r="L221" s="541">
        <f>SUM(L173+L177+L181+L185+L189+L193+L197+L209+L213+L217)</f>
        <v>1</v>
      </c>
      <c r="M221" s="542">
        <f t="shared" si="31"/>
        <v>1</v>
      </c>
      <c r="N221" s="541">
        <f t="shared" si="31"/>
        <v>3</v>
      </c>
      <c r="O221" s="542">
        <f t="shared" si="31"/>
        <v>13</v>
      </c>
      <c r="P221" s="541">
        <f t="shared" si="31"/>
        <v>6</v>
      </c>
      <c r="Q221" s="542">
        <f t="shared" si="31"/>
        <v>13</v>
      </c>
      <c r="R221" s="541">
        <f t="shared" si="31"/>
        <v>9</v>
      </c>
      <c r="S221" s="542">
        <f t="shared" si="28"/>
        <v>22</v>
      </c>
      <c r="T221" s="541">
        <f t="shared" si="28"/>
        <v>51</v>
      </c>
      <c r="U221" s="542">
        <f t="shared" si="28"/>
        <v>5</v>
      </c>
      <c r="V221" s="638">
        <f t="shared" si="28"/>
        <v>11</v>
      </c>
      <c r="W221" s="542">
        <f t="shared" si="29"/>
        <v>5</v>
      </c>
      <c r="X221" s="540">
        <f t="shared" si="29"/>
        <v>1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115</v>
      </c>
      <c r="E222" s="545">
        <f t="shared" si="30"/>
        <v>46</v>
      </c>
      <c r="F222" s="546">
        <f t="shared" si="30"/>
        <v>69</v>
      </c>
      <c r="G222" s="547">
        <f t="shared" ref="G222" si="32">SUM(G174+G178+G182+G186+G190+G194+G198+G210+G214+G218)</f>
        <v>4</v>
      </c>
      <c r="H222" s="546">
        <f>SUM(H174+H178+H182+H186+H190+H194+H198+H210+H214+H218)</f>
        <v>1</v>
      </c>
      <c r="I222" s="547">
        <f t="shared" si="26"/>
        <v>2</v>
      </c>
      <c r="J222" s="546">
        <f>SUM(J174+J178+J182+J186+J190+J194+J198+J210+J214+J218)</f>
        <v>1</v>
      </c>
      <c r="K222" s="547">
        <f t="shared" si="26"/>
        <v>1</v>
      </c>
      <c r="L222" s="546">
        <f>SUM(L174+L178+L182+L186+L190+L194+L198+L210+L214+L218)</f>
        <v>0</v>
      </c>
      <c r="M222" s="547">
        <f t="shared" si="31"/>
        <v>4</v>
      </c>
      <c r="N222" s="546">
        <f t="shared" si="31"/>
        <v>0</v>
      </c>
      <c r="O222" s="547">
        <f t="shared" si="31"/>
        <v>14</v>
      </c>
      <c r="P222" s="546">
        <f t="shared" si="31"/>
        <v>2</v>
      </c>
      <c r="Q222" s="547">
        <f t="shared" si="31"/>
        <v>4</v>
      </c>
      <c r="R222" s="546">
        <f t="shared" si="31"/>
        <v>9</v>
      </c>
      <c r="S222" s="547">
        <f t="shared" si="28"/>
        <v>14</v>
      </c>
      <c r="T222" s="546">
        <f t="shared" si="28"/>
        <v>48</v>
      </c>
      <c r="U222" s="547">
        <f t="shared" si="28"/>
        <v>3</v>
      </c>
      <c r="V222" s="639">
        <f t="shared" si="28"/>
        <v>8</v>
      </c>
      <c r="W222" s="549">
        <f t="shared" si="29"/>
        <v>6</v>
      </c>
      <c r="X222" s="545">
        <f t="shared" si="29"/>
        <v>1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782" t="s">
        <v>1</v>
      </c>
      <c r="E226" s="782" t="s">
        <v>2</v>
      </c>
      <c r="F226" s="788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3284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5DDD16AD-A023-4726-8F07-B2432C7B1C66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8BC9C3B2-C418-48AA-B7A9-797031C062D0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D452E7DB-2DD9-44B3-938D-6176070A353F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52E93FD3-99DB-4893-B052-2EEF788B9913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F2738D20-4515-4EA2-9C46-54C13CCFBB2F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E2763B5E-62B2-48EE-B76E-F8F93810A455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N385"/>
  <sheetViews>
    <sheetView workbookViewId="0">
      <selection activeCell="D219" sqref="D219:D222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2.85546875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0.85546875" style="139" customWidth="1"/>
    <col min="79" max="104" width="10.85546875" style="48" hidden="1" customWidth="1"/>
    <col min="105" max="105" width="10.8554687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",[2]NOMBRE!B2," - ","( ",[2]NOMBRE!C2,[2]NOMBRE!D2,[2]NOMBRE!E2,[2]NOMBRE!F2,[2]NOMBRE!G2,"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",[2]NOMBRE!B6," - ","( ",[2]NOMBRE!C6,[2]NOMBRE!D6," )")</f>
        <v>MES: ENERO - ( 01 )</v>
      </c>
      <c r="BU4" s="47"/>
      <c r="BV4" s="47"/>
      <c r="BW4" s="47"/>
    </row>
    <row r="5" spans="1:90" ht="16.149999999999999" customHeight="1" x14ac:dyDescent="0.2">
      <c r="A5" s="45" t="str">
        <f>CONCATENATE("AÑO: ",[2]NOMBRE!B7)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168" t="s">
        <v>2</v>
      </c>
      <c r="H11" s="156" t="s">
        <v>3</v>
      </c>
      <c r="I11" s="168" t="s">
        <v>2</v>
      </c>
      <c r="J11" s="156" t="s">
        <v>3</v>
      </c>
      <c r="K11" s="168" t="s">
        <v>2</v>
      </c>
      <c r="L11" s="156" t="s">
        <v>3</v>
      </c>
      <c r="M11" s="168" t="s">
        <v>2</v>
      </c>
      <c r="N11" s="156" t="s">
        <v>3</v>
      </c>
      <c r="O11" s="168" t="s">
        <v>2</v>
      </c>
      <c r="P11" s="156" t="s">
        <v>3</v>
      </c>
      <c r="Q11" s="168" t="s">
        <v>2</v>
      </c>
      <c r="R11" s="156" t="s">
        <v>3</v>
      </c>
      <c r="S11" s="168" t="s">
        <v>2</v>
      </c>
      <c r="T11" s="156" t="s">
        <v>3</v>
      </c>
      <c r="U11" s="168" t="s">
        <v>2</v>
      </c>
      <c r="V11" s="156" t="s">
        <v>3</v>
      </c>
      <c r="W11" s="168" t="s">
        <v>2</v>
      </c>
      <c r="X11" s="156" t="s">
        <v>3</v>
      </c>
      <c r="Y11" s="168" t="s">
        <v>2</v>
      </c>
      <c r="Z11" s="156" t="s">
        <v>3</v>
      </c>
      <c r="AA11" s="168" t="s">
        <v>2</v>
      </c>
      <c r="AB11" s="156" t="s">
        <v>3</v>
      </c>
      <c r="AC11" s="168" t="s">
        <v>2</v>
      </c>
      <c r="AD11" s="191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496</v>
      </c>
      <c r="E12" s="193">
        <f t="shared" ref="E12:F15" si="0">SUM(G12+I12+K12+M12+O12+Q12+S12+U12+W12+Y12+AA12+AC12)</f>
        <v>199</v>
      </c>
      <c r="F12" s="194">
        <f>SUM(H12+J12+L12+N12+P12+R12+T12+V12+X12+Z12+AB12+AD12)</f>
        <v>297</v>
      </c>
      <c r="G12" s="18"/>
      <c r="H12" s="19">
        <v>2</v>
      </c>
      <c r="I12" s="1"/>
      <c r="J12" s="19"/>
      <c r="K12" s="1">
        <v>1</v>
      </c>
      <c r="L12" s="19">
        <v>1</v>
      </c>
      <c r="M12" s="18">
        <v>3</v>
      </c>
      <c r="N12" s="19">
        <v>1</v>
      </c>
      <c r="O12" s="18">
        <v>7</v>
      </c>
      <c r="P12" s="19">
        <v>9</v>
      </c>
      <c r="Q12" s="18">
        <v>7</v>
      </c>
      <c r="R12" s="20">
        <v>9</v>
      </c>
      <c r="S12" s="18">
        <v>13</v>
      </c>
      <c r="T12" s="20">
        <v>8</v>
      </c>
      <c r="U12" s="18"/>
      <c r="V12" s="20">
        <v>2</v>
      </c>
      <c r="W12" s="18">
        <v>43</v>
      </c>
      <c r="X12" s="20">
        <v>39</v>
      </c>
      <c r="Y12" s="18">
        <v>60</v>
      </c>
      <c r="Z12" s="20">
        <v>58</v>
      </c>
      <c r="AA12" s="18">
        <v>50</v>
      </c>
      <c r="AB12" s="20">
        <v>149</v>
      </c>
      <c r="AC12" s="182">
        <v>15</v>
      </c>
      <c r="AD12" s="64">
        <v>19</v>
      </c>
      <c r="AE12" s="19">
        <v>13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419</v>
      </c>
      <c r="E13" s="193">
        <f t="shared" si="0"/>
        <v>140</v>
      </c>
      <c r="F13" s="194">
        <f t="shared" si="0"/>
        <v>279</v>
      </c>
      <c r="G13" s="7"/>
      <c r="H13" s="21">
        <v>1</v>
      </c>
      <c r="I13" s="7"/>
      <c r="J13" s="21"/>
      <c r="K13" s="7">
        <v>1</v>
      </c>
      <c r="L13" s="21">
        <v>1</v>
      </c>
      <c r="M13" s="7">
        <v>2</v>
      </c>
      <c r="N13" s="21"/>
      <c r="O13" s="7">
        <v>8</v>
      </c>
      <c r="P13" s="21">
        <v>7</v>
      </c>
      <c r="Q13" s="7">
        <v>3</v>
      </c>
      <c r="R13" s="8">
        <v>10</v>
      </c>
      <c r="S13" s="7">
        <v>12</v>
      </c>
      <c r="T13" s="8">
        <v>6</v>
      </c>
      <c r="U13" s="7"/>
      <c r="V13" s="8"/>
      <c r="W13" s="7">
        <v>20</v>
      </c>
      <c r="X13" s="8">
        <v>16</v>
      </c>
      <c r="Y13" s="7">
        <v>25</v>
      </c>
      <c r="Z13" s="8">
        <v>24</v>
      </c>
      <c r="AA13" s="7">
        <v>51</v>
      </c>
      <c r="AB13" s="8">
        <v>193</v>
      </c>
      <c r="AC13" s="22">
        <v>18</v>
      </c>
      <c r="AD13" s="38">
        <v>21</v>
      </c>
      <c r="AE13" s="21">
        <v>15</v>
      </c>
      <c r="AF13" s="23"/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4</v>
      </c>
      <c r="E14" s="193">
        <f t="shared" si="0"/>
        <v>2</v>
      </c>
      <c r="F14" s="194">
        <f t="shared" si="0"/>
        <v>2</v>
      </c>
      <c r="G14" s="7"/>
      <c r="H14" s="21"/>
      <c r="I14" s="7"/>
      <c r="J14" s="21"/>
      <c r="K14" s="7"/>
      <c r="L14" s="21"/>
      <c r="M14" s="7"/>
      <c r="N14" s="8"/>
      <c r="O14" s="7"/>
      <c r="P14" s="8"/>
      <c r="Q14" s="7"/>
      <c r="R14" s="8"/>
      <c r="S14" s="7"/>
      <c r="T14" s="8"/>
      <c r="U14" s="7"/>
      <c r="V14" s="8"/>
      <c r="W14" s="7">
        <v>1</v>
      </c>
      <c r="X14" s="8">
        <v>1</v>
      </c>
      <c r="Y14" s="7"/>
      <c r="Z14" s="8"/>
      <c r="AA14" s="7">
        <v>1</v>
      </c>
      <c r="AB14" s="8">
        <v>1</v>
      </c>
      <c r="AC14" s="7"/>
      <c r="AD14" s="38"/>
      <c r="AE14" s="21">
        <v>0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177</v>
      </c>
      <c r="E15" s="197">
        <f t="shared" si="0"/>
        <v>69</v>
      </c>
      <c r="F15" s="198">
        <f t="shared" si="0"/>
        <v>108</v>
      </c>
      <c r="G15" s="12"/>
      <c r="H15" s="13">
        <v>1</v>
      </c>
      <c r="I15" s="12"/>
      <c r="J15" s="13"/>
      <c r="K15" s="12">
        <v>1</v>
      </c>
      <c r="L15" s="13">
        <v>1</v>
      </c>
      <c r="M15" s="12">
        <v>1</v>
      </c>
      <c r="N15" s="14"/>
      <c r="O15" s="12">
        <v>5</v>
      </c>
      <c r="P15" s="14">
        <v>2</v>
      </c>
      <c r="Q15" s="12">
        <v>2</v>
      </c>
      <c r="R15" s="14">
        <v>2</v>
      </c>
      <c r="S15" s="12">
        <v>7</v>
      </c>
      <c r="T15" s="14">
        <v>6</v>
      </c>
      <c r="U15" s="12"/>
      <c r="V15" s="14"/>
      <c r="W15" s="12">
        <v>11</v>
      </c>
      <c r="X15" s="14">
        <v>6</v>
      </c>
      <c r="Y15" s="12">
        <v>15</v>
      </c>
      <c r="Z15" s="14">
        <v>6</v>
      </c>
      <c r="AA15" s="12">
        <v>21</v>
      </c>
      <c r="AB15" s="14">
        <v>75</v>
      </c>
      <c r="AC15" s="12">
        <v>6</v>
      </c>
      <c r="AD15" s="39">
        <v>9</v>
      </c>
      <c r="AE15" s="13">
        <v>9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156" t="s">
        <v>3</v>
      </c>
      <c r="I18" s="157" t="s">
        <v>2</v>
      </c>
      <c r="J18" s="93" t="s">
        <v>3</v>
      </c>
      <c r="K18" s="157" t="s">
        <v>2</v>
      </c>
      <c r="L18" s="167" t="s">
        <v>3</v>
      </c>
      <c r="M18" s="157" t="s">
        <v>2</v>
      </c>
      <c r="N18" s="68" t="s">
        <v>3</v>
      </c>
      <c r="O18" s="157" t="s">
        <v>2</v>
      </c>
      <c r="P18" s="93" t="s">
        <v>3</v>
      </c>
      <c r="Q18" s="157" t="s">
        <v>2</v>
      </c>
      <c r="R18" s="68" t="s">
        <v>3</v>
      </c>
      <c r="S18" s="157" t="s">
        <v>2</v>
      </c>
      <c r="T18" s="93" t="s">
        <v>3</v>
      </c>
      <c r="U18" s="70" t="s">
        <v>2</v>
      </c>
      <c r="V18" s="68" t="s">
        <v>3</v>
      </c>
      <c r="W18" s="70" t="s">
        <v>2</v>
      </c>
      <c r="X18" s="68" t="s">
        <v>3</v>
      </c>
      <c r="Y18" s="70" t="s">
        <v>2</v>
      </c>
      <c r="Z18" s="68" t="s">
        <v>3</v>
      </c>
      <c r="AA18" s="70" t="s">
        <v>2</v>
      </c>
      <c r="AB18" s="68" t="s">
        <v>3</v>
      </c>
      <c r="AC18" s="70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1</v>
      </c>
      <c r="E19" s="83">
        <f>SUM(G19+I19+K19+M19+O19+Q19+S19+U19+W19+Y19+AA19+AC19)</f>
        <v>1</v>
      </c>
      <c r="F19" s="84">
        <f>SUM(H19+J19+L19+N19+P19+R19+T19+V19+X19+Z19+AB19+AD19)</f>
        <v>0</v>
      </c>
      <c r="G19" s="1"/>
      <c r="H19" s="2"/>
      <c r="I19" s="1"/>
      <c r="J19" s="104"/>
      <c r="K19" s="1"/>
      <c r="L19" s="2"/>
      <c r="M19" s="1"/>
      <c r="N19" s="2"/>
      <c r="O19" s="1"/>
      <c r="P19" s="104"/>
      <c r="Q19" s="1"/>
      <c r="R19" s="2"/>
      <c r="S19" s="1"/>
      <c r="T19" s="104"/>
      <c r="U19" s="1"/>
      <c r="V19" s="2"/>
      <c r="W19" s="1"/>
      <c r="X19" s="2"/>
      <c r="Y19" s="1"/>
      <c r="Z19" s="2"/>
      <c r="AA19" s="1">
        <v>1</v>
      </c>
      <c r="AB19" s="2"/>
      <c r="AC19" s="1"/>
      <c r="AD19" s="95"/>
      <c r="AE19" s="2">
        <v>0</v>
      </c>
      <c r="AF19" s="204">
        <v>1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33</v>
      </c>
      <c r="E23" s="86">
        <f t="shared" si="2"/>
        <v>15</v>
      </c>
      <c r="F23" s="87">
        <f t="shared" si="2"/>
        <v>18</v>
      </c>
      <c r="G23" s="7"/>
      <c r="H23" s="21"/>
      <c r="I23" s="7"/>
      <c r="J23" s="10"/>
      <c r="K23" s="7"/>
      <c r="L23" s="21"/>
      <c r="M23" s="7">
        <v>1</v>
      </c>
      <c r="N23" s="21"/>
      <c r="O23" s="7"/>
      <c r="P23" s="10"/>
      <c r="Q23" s="7"/>
      <c r="R23" s="21">
        <v>3</v>
      </c>
      <c r="S23" s="7"/>
      <c r="T23" s="10">
        <v>1</v>
      </c>
      <c r="U23" s="7"/>
      <c r="V23" s="21"/>
      <c r="W23" s="7">
        <v>12</v>
      </c>
      <c r="X23" s="21">
        <v>12</v>
      </c>
      <c r="Y23" s="7">
        <v>2</v>
      </c>
      <c r="Z23" s="21">
        <v>2</v>
      </c>
      <c r="AA23" s="7"/>
      <c r="AB23" s="21"/>
      <c r="AC23" s="7"/>
      <c r="AD23" s="96"/>
      <c r="AE23" s="21">
        <v>0</v>
      </c>
      <c r="AF23" s="218">
        <v>33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/>
      <c r="H24" s="21"/>
      <c r="I24" s="7"/>
      <c r="J24" s="10"/>
      <c r="K24" s="7"/>
      <c r="L24" s="21"/>
      <c r="M24" s="7"/>
      <c r="N24" s="21"/>
      <c r="O24" s="7"/>
      <c r="P24" s="10"/>
      <c r="Q24" s="7"/>
      <c r="R24" s="21"/>
      <c r="S24" s="7"/>
      <c r="T24" s="10"/>
      <c r="U24" s="7"/>
      <c r="V24" s="21"/>
      <c r="W24" s="7"/>
      <c r="X24" s="21"/>
      <c r="Y24" s="7"/>
      <c r="Z24" s="21"/>
      <c r="AA24" s="7"/>
      <c r="AB24" s="21"/>
      <c r="AC24" s="7"/>
      <c r="AD24" s="96"/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16</v>
      </c>
      <c r="E25" s="86">
        <f t="shared" si="2"/>
        <v>3</v>
      </c>
      <c r="F25" s="87">
        <f t="shared" si="2"/>
        <v>13</v>
      </c>
      <c r="G25" s="7"/>
      <c r="H25" s="21"/>
      <c r="I25" s="7"/>
      <c r="J25" s="10"/>
      <c r="K25" s="7"/>
      <c r="L25" s="21"/>
      <c r="M25" s="7"/>
      <c r="N25" s="21"/>
      <c r="O25" s="7"/>
      <c r="P25" s="10"/>
      <c r="Q25" s="7"/>
      <c r="R25" s="21"/>
      <c r="S25" s="7"/>
      <c r="T25" s="10"/>
      <c r="U25" s="7"/>
      <c r="V25" s="21"/>
      <c r="W25" s="7"/>
      <c r="X25" s="21"/>
      <c r="Y25" s="7"/>
      <c r="Z25" s="21">
        <v>1</v>
      </c>
      <c r="AA25" s="7">
        <v>1</v>
      </c>
      <c r="AB25" s="21">
        <v>11</v>
      </c>
      <c r="AC25" s="7">
        <v>2</v>
      </c>
      <c r="AD25" s="96">
        <v>1</v>
      </c>
      <c r="AE25" s="21">
        <v>0</v>
      </c>
      <c r="AF25" s="218">
        <v>16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/>
      <c r="H26" s="21"/>
      <c r="I26" s="7"/>
      <c r="J26" s="10"/>
      <c r="K26" s="7"/>
      <c r="L26" s="21"/>
      <c r="M26" s="7"/>
      <c r="N26" s="21"/>
      <c r="O26" s="7"/>
      <c r="P26" s="10"/>
      <c r="Q26" s="7"/>
      <c r="R26" s="21"/>
      <c r="S26" s="7"/>
      <c r="T26" s="10"/>
      <c r="U26" s="7"/>
      <c r="V26" s="21"/>
      <c r="W26" s="7"/>
      <c r="X26" s="21"/>
      <c r="Y26" s="7"/>
      <c r="Z26" s="21"/>
      <c r="AA26" s="7"/>
      <c r="AB26" s="21"/>
      <c r="AC26" s="7"/>
      <c r="AD26" s="96"/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0</v>
      </c>
      <c r="E27" s="86">
        <f t="shared" si="2"/>
        <v>0</v>
      </c>
      <c r="F27" s="87">
        <f t="shared" si="2"/>
        <v>0</v>
      </c>
      <c r="G27" s="7"/>
      <c r="H27" s="21"/>
      <c r="I27" s="7"/>
      <c r="J27" s="10"/>
      <c r="K27" s="7"/>
      <c r="L27" s="21"/>
      <c r="M27" s="7"/>
      <c r="N27" s="21"/>
      <c r="O27" s="7"/>
      <c r="P27" s="10"/>
      <c r="Q27" s="7"/>
      <c r="R27" s="21"/>
      <c r="S27" s="7"/>
      <c r="T27" s="10"/>
      <c r="U27" s="7"/>
      <c r="V27" s="21"/>
      <c r="W27" s="7"/>
      <c r="X27" s="21"/>
      <c r="Y27" s="7"/>
      <c r="Z27" s="21"/>
      <c r="AA27" s="7"/>
      <c r="AB27" s="21"/>
      <c r="AC27" s="7"/>
      <c r="AD27" s="96"/>
      <c r="AE27" s="21"/>
      <c r="AF27" s="218"/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7</v>
      </c>
      <c r="E28" s="220">
        <f t="shared" si="2"/>
        <v>5</v>
      </c>
      <c r="F28" s="221">
        <f t="shared" si="2"/>
        <v>2</v>
      </c>
      <c r="G28" s="1"/>
      <c r="H28" s="2"/>
      <c r="I28" s="1"/>
      <c r="J28" s="104"/>
      <c r="K28" s="1"/>
      <c r="L28" s="2"/>
      <c r="M28" s="1"/>
      <c r="N28" s="2"/>
      <c r="O28" s="1"/>
      <c r="P28" s="104"/>
      <c r="Q28" s="1"/>
      <c r="R28" s="2"/>
      <c r="S28" s="1"/>
      <c r="T28" s="104"/>
      <c r="U28" s="1"/>
      <c r="V28" s="2"/>
      <c r="W28" s="1"/>
      <c r="X28" s="2"/>
      <c r="Y28" s="1">
        <v>1</v>
      </c>
      <c r="Z28" s="2"/>
      <c r="AA28" s="1"/>
      <c r="AB28" s="2">
        <v>2</v>
      </c>
      <c r="AC28" s="1">
        <v>4</v>
      </c>
      <c r="AD28" s="95"/>
      <c r="AE28" s="2">
        <v>0</v>
      </c>
      <c r="AF28" s="204">
        <v>7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/>
      <c r="H29" s="19"/>
      <c r="I29" s="18"/>
      <c r="J29" s="63"/>
      <c r="K29" s="18"/>
      <c r="L29" s="19"/>
      <c r="M29" s="18"/>
      <c r="N29" s="19"/>
      <c r="O29" s="18"/>
      <c r="P29" s="63"/>
      <c r="Q29" s="18"/>
      <c r="R29" s="19"/>
      <c r="S29" s="18"/>
      <c r="T29" s="63"/>
      <c r="U29" s="18"/>
      <c r="V29" s="19"/>
      <c r="W29" s="18"/>
      <c r="X29" s="19"/>
      <c r="Y29" s="18"/>
      <c r="Z29" s="19"/>
      <c r="AA29" s="18"/>
      <c r="AB29" s="19"/>
      <c r="AC29" s="18"/>
      <c r="AD29" s="206"/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/>
      <c r="H30" s="21"/>
      <c r="I30" s="7"/>
      <c r="J30" s="10"/>
      <c r="K30" s="7"/>
      <c r="L30" s="21"/>
      <c r="M30" s="7"/>
      <c r="N30" s="21"/>
      <c r="O30" s="7"/>
      <c r="P30" s="10"/>
      <c r="Q30" s="7"/>
      <c r="R30" s="21"/>
      <c r="S30" s="7"/>
      <c r="T30" s="10"/>
      <c r="U30" s="7"/>
      <c r="V30" s="21"/>
      <c r="W30" s="7"/>
      <c r="X30" s="21"/>
      <c r="Y30" s="7"/>
      <c r="Z30" s="21"/>
      <c r="AA30" s="7"/>
      <c r="AB30" s="21"/>
      <c r="AC30" s="7"/>
      <c r="AD30" s="96"/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/>
      <c r="H31" s="21"/>
      <c r="I31" s="7"/>
      <c r="J31" s="10"/>
      <c r="K31" s="7"/>
      <c r="L31" s="21"/>
      <c r="M31" s="7"/>
      <c r="N31" s="21"/>
      <c r="O31" s="7"/>
      <c r="P31" s="10"/>
      <c r="Q31" s="7"/>
      <c r="R31" s="21"/>
      <c r="S31" s="7"/>
      <c r="T31" s="10"/>
      <c r="U31" s="7"/>
      <c r="V31" s="21"/>
      <c r="W31" s="7"/>
      <c r="X31" s="21"/>
      <c r="Y31" s="7"/>
      <c r="Z31" s="21"/>
      <c r="AA31" s="7"/>
      <c r="AB31" s="21"/>
      <c r="AC31" s="7"/>
      <c r="AD31" s="96"/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/>
      <c r="H32" s="21"/>
      <c r="I32" s="7"/>
      <c r="J32" s="10"/>
      <c r="K32" s="7"/>
      <c r="L32" s="21"/>
      <c r="M32" s="7"/>
      <c r="N32" s="21"/>
      <c r="O32" s="7"/>
      <c r="P32" s="10"/>
      <c r="Q32" s="7"/>
      <c r="R32" s="21"/>
      <c r="S32" s="7"/>
      <c r="T32" s="10"/>
      <c r="U32" s="7"/>
      <c r="V32" s="21"/>
      <c r="W32" s="7"/>
      <c r="X32" s="21"/>
      <c r="Y32" s="7"/>
      <c r="Z32" s="21"/>
      <c r="AA32" s="7"/>
      <c r="AB32" s="21"/>
      <c r="AC32" s="7"/>
      <c r="AD32" s="96"/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/>
      <c r="H33" s="21"/>
      <c r="I33" s="7"/>
      <c r="J33" s="10"/>
      <c r="K33" s="7"/>
      <c r="L33" s="21"/>
      <c r="M33" s="7"/>
      <c r="N33" s="21"/>
      <c r="O33" s="7"/>
      <c r="P33" s="10"/>
      <c r="Q33" s="7"/>
      <c r="R33" s="21"/>
      <c r="S33" s="7"/>
      <c r="T33" s="10"/>
      <c r="U33" s="7"/>
      <c r="V33" s="21"/>
      <c r="W33" s="7"/>
      <c r="X33" s="21"/>
      <c r="Y33" s="7"/>
      <c r="Z33" s="21"/>
      <c r="AA33" s="7"/>
      <c r="AB33" s="21"/>
      <c r="AC33" s="7"/>
      <c r="AD33" s="96"/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746</v>
      </c>
      <c r="E37" s="89">
        <f t="shared" si="3"/>
        <v>260</v>
      </c>
      <c r="F37" s="90">
        <f t="shared" si="3"/>
        <v>486</v>
      </c>
      <c r="G37" s="175"/>
      <c r="H37" s="112"/>
      <c r="I37" s="34"/>
      <c r="J37" s="108"/>
      <c r="K37" s="175"/>
      <c r="L37" s="112"/>
      <c r="M37" s="175">
        <v>2</v>
      </c>
      <c r="N37" s="112">
        <v>3</v>
      </c>
      <c r="O37" s="175">
        <v>3</v>
      </c>
      <c r="P37" s="108">
        <v>5</v>
      </c>
      <c r="Q37" s="175">
        <v>5</v>
      </c>
      <c r="R37" s="112">
        <v>9</v>
      </c>
      <c r="S37" s="175">
        <v>12</v>
      </c>
      <c r="T37" s="108">
        <v>20</v>
      </c>
      <c r="U37" s="175">
        <v>4</v>
      </c>
      <c r="V37" s="112"/>
      <c r="W37" s="175">
        <v>29</v>
      </c>
      <c r="X37" s="112">
        <v>17</v>
      </c>
      <c r="Y37" s="175">
        <v>42</v>
      </c>
      <c r="Z37" s="112">
        <v>48</v>
      </c>
      <c r="AA37" s="175">
        <v>132</v>
      </c>
      <c r="AB37" s="112">
        <v>358</v>
      </c>
      <c r="AC37" s="175">
        <v>31</v>
      </c>
      <c r="AD37" s="228">
        <v>26</v>
      </c>
      <c r="AE37" s="112">
        <v>16</v>
      </c>
      <c r="AF37" s="112">
        <v>746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803</v>
      </c>
      <c r="E38" s="79">
        <f t="shared" si="4"/>
        <v>284</v>
      </c>
      <c r="F38" s="159">
        <f t="shared" si="4"/>
        <v>519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0</v>
      </c>
      <c r="L38" s="159">
        <f t="shared" si="4"/>
        <v>0</v>
      </c>
      <c r="M38" s="78">
        <f t="shared" si="4"/>
        <v>3</v>
      </c>
      <c r="N38" s="159">
        <f t="shared" si="4"/>
        <v>3</v>
      </c>
      <c r="O38" s="78">
        <f t="shared" si="4"/>
        <v>3</v>
      </c>
      <c r="P38" s="159">
        <f t="shared" si="4"/>
        <v>5</v>
      </c>
      <c r="Q38" s="78">
        <f t="shared" si="4"/>
        <v>5</v>
      </c>
      <c r="R38" s="159">
        <f t="shared" si="4"/>
        <v>12</v>
      </c>
      <c r="S38" s="78">
        <f t="shared" si="4"/>
        <v>12</v>
      </c>
      <c r="T38" s="159">
        <f t="shared" si="4"/>
        <v>21</v>
      </c>
      <c r="U38" s="78">
        <f t="shared" si="4"/>
        <v>4</v>
      </c>
      <c r="V38" s="159">
        <f t="shared" si="4"/>
        <v>0</v>
      </c>
      <c r="W38" s="78">
        <f t="shared" si="4"/>
        <v>41</v>
      </c>
      <c r="X38" s="159">
        <f t="shared" si="4"/>
        <v>29</v>
      </c>
      <c r="Y38" s="78">
        <f t="shared" si="4"/>
        <v>45</v>
      </c>
      <c r="Z38" s="159">
        <f t="shared" si="4"/>
        <v>51</v>
      </c>
      <c r="AA38" s="78">
        <f t="shared" si="4"/>
        <v>134</v>
      </c>
      <c r="AB38" s="159">
        <f t="shared" si="4"/>
        <v>371</v>
      </c>
      <c r="AC38" s="78">
        <f t="shared" si="4"/>
        <v>37</v>
      </c>
      <c r="AD38" s="159">
        <f t="shared" si="4"/>
        <v>27</v>
      </c>
      <c r="AE38" s="176">
        <f t="shared" si="4"/>
        <v>16</v>
      </c>
      <c r="AF38" s="176">
        <f t="shared" si="4"/>
        <v>803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237" t="s">
        <v>3</v>
      </c>
      <c r="G42" s="238" t="s">
        <v>2</v>
      </c>
      <c r="H42" s="239" t="s">
        <v>3</v>
      </c>
      <c r="I42" s="240" t="s">
        <v>2</v>
      </c>
      <c r="J42" s="241" t="s">
        <v>3</v>
      </c>
      <c r="K42" s="238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244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257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257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156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156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156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257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156">
        <f t="shared" si="9"/>
        <v>0</v>
      </c>
      <c r="G56" s="40">
        <f t="shared" si="9"/>
        <v>0</v>
      </c>
      <c r="H56" s="156">
        <f t="shared" si="9"/>
        <v>0</v>
      </c>
      <c r="I56" s="40">
        <f t="shared" si="9"/>
        <v>0</v>
      </c>
      <c r="J56" s="162">
        <f t="shared" si="9"/>
        <v>0</v>
      </c>
      <c r="K56" s="168">
        <f t="shared" si="9"/>
        <v>0</v>
      </c>
      <c r="L56" s="156">
        <f t="shared" si="9"/>
        <v>0</v>
      </c>
      <c r="M56" s="40">
        <f t="shared" si="9"/>
        <v>0</v>
      </c>
      <c r="N56" s="156">
        <f t="shared" si="9"/>
        <v>0</v>
      </c>
      <c r="O56" s="40">
        <f t="shared" si="9"/>
        <v>0</v>
      </c>
      <c r="P56" s="156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156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70" t="s">
        <v>1</v>
      </c>
      <c r="E77" s="40" t="s">
        <v>2</v>
      </c>
      <c r="F77" s="156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322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128</v>
      </c>
      <c r="E78" s="18">
        <v>49</v>
      </c>
      <c r="F78" s="62">
        <v>79</v>
      </c>
      <c r="G78" s="1">
        <v>23</v>
      </c>
      <c r="H78" s="5">
        <v>8</v>
      </c>
      <c r="I78" s="5">
        <v>3</v>
      </c>
      <c r="J78" s="5"/>
      <c r="K78" s="5">
        <v>6</v>
      </c>
      <c r="L78" s="5">
        <v>13</v>
      </c>
      <c r="M78" s="4">
        <v>65</v>
      </c>
      <c r="N78" s="95">
        <v>10</v>
      </c>
      <c r="O78" s="2">
        <v>8</v>
      </c>
      <c r="P78" s="27">
        <v>128</v>
      </c>
      <c r="Q78" s="27">
        <v>1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38</v>
      </c>
      <c r="E79" s="7">
        <v>10</v>
      </c>
      <c r="F79" s="9">
        <v>28</v>
      </c>
      <c r="G79" s="7">
        <v>2</v>
      </c>
      <c r="H79" s="11"/>
      <c r="I79" s="11"/>
      <c r="J79" s="11"/>
      <c r="K79" s="11">
        <v>5</v>
      </c>
      <c r="L79" s="11">
        <v>3</v>
      </c>
      <c r="M79" s="9">
        <v>23</v>
      </c>
      <c r="N79" s="96">
        <v>5</v>
      </c>
      <c r="O79" s="21">
        <v>0</v>
      </c>
      <c r="P79" s="23">
        <v>38</v>
      </c>
      <c r="Q79" s="23"/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423</v>
      </c>
      <c r="E80" s="7">
        <v>136</v>
      </c>
      <c r="F80" s="9">
        <v>287</v>
      </c>
      <c r="G80" s="7">
        <v>79</v>
      </c>
      <c r="H80" s="81">
        <v>51</v>
      </c>
      <c r="I80" s="81">
        <v>17</v>
      </c>
      <c r="J80" s="81"/>
      <c r="K80" s="81">
        <v>38</v>
      </c>
      <c r="L80" s="81">
        <v>31</v>
      </c>
      <c r="M80" s="62">
        <v>178</v>
      </c>
      <c r="N80" s="206">
        <v>29</v>
      </c>
      <c r="O80" s="19">
        <v>0</v>
      </c>
      <c r="P80" s="76">
        <v>423</v>
      </c>
      <c r="Q80" s="76">
        <v>1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/>
      <c r="F81" s="9"/>
      <c r="G81" s="7"/>
      <c r="H81" s="11"/>
      <c r="I81" s="11"/>
      <c r="J81" s="11"/>
      <c r="K81" s="11"/>
      <c r="L81" s="11"/>
      <c r="M81" s="9"/>
      <c r="N81" s="96"/>
      <c r="O81" s="21"/>
      <c r="P81" s="23"/>
      <c r="Q81" s="23"/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179</v>
      </c>
      <c r="E82" s="7">
        <v>46</v>
      </c>
      <c r="F82" s="9">
        <v>133</v>
      </c>
      <c r="G82" s="52"/>
      <c r="H82" s="121"/>
      <c r="I82" s="121"/>
      <c r="J82" s="11"/>
      <c r="K82" s="11">
        <v>1</v>
      </c>
      <c r="L82" s="11">
        <v>12</v>
      </c>
      <c r="M82" s="9">
        <v>144</v>
      </c>
      <c r="N82" s="96">
        <v>22</v>
      </c>
      <c r="O82" s="21">
        <v>4</v>
      </c>
      <c r="P82" s="23">
        <v>179</v>
      </c>
      <c r="Q82" s="23">
        <v>1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35</v>
      </c>
      <c r="E83" s="7">
        <v>16</v>
      </c>
      <c r="F83" s="9">
        <v>19</v>
      </c>
      <c r="G83" s="52"/>
      <c r="H83" s="121"/>
      <c r="I83" s="121"/>
      <c r="J83" s="11"/>
      <c r="K83" s="11">
        <v>15</v>
      </c>
      <c r="L83" s="11">
        <v>1</v>
      </c>
      <c r="M83" s="9">
        <v>17</v>
      </c>
      <c r="N83" s="96">
        <v>2</v>
      </c>
      <c r="O83" s="21">
        <v>1</v>
      </c>
      <c r="P83" s="23">
        <v>35</v>
      </c>
      <c r="Q83" s="23"/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25</v>
      </c>
      <c r="E84" s="7">
        <v>2</v>
      </c>
      <c r="F84" s="9">
        <v>23</v>
      </c>
      <c r="G84" s="52"/>
      <c r="H84" s="121"/>
      <c r="I84" s="121"/>
      <c r="J84" s="11"/>
      <c r="K84" s="11">
        <v>1</v>
      </c>
      <c r="L84" s="11"/>
      <c r="M84" s="9">
        <v>24</v>
      </c>
      <c r="N84" s="96"/>
      <c r="O84" s="21">
        <v>3</v>
      </c>
      <c r="P84" s="23">
        <v>25</v>
      </c>
      <c r="Q84" s="23"/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20</v>
      </c>
      <c r="E85" s="7">
        <v>7</v>
      </c>
      <c r="F85" s="9">
        <v>13</v>
      </c>
      <c r="G85" s="52"/>
      <c r="H85" s="121"/>
      <c r="I85" s="121"/>
      <c r="J85" s="11"/>
      <c r="K85" s="11">
        <v>3</v>
      </c>
      <c r="L85" s="11">
        <v>5</v>
      </c>
      <c r="M85" s="9">
        <v>12</v>
      </c>
      <c r="N85" s="96"/>
      <c r="O85" s="21">
        <v>2</v>
      </c>
      <c r="P85" s="23">
        <v>20</v>
      </c>
      <c r="Q85" s="23"/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/>
      <c r="F86" s="9"/>
      <c r="G86" s="52"/>
      <c r="H86" s="121"/>
      <c r="I86" s="121"/>
      <c r="J86" s="11"/>
      <c r="K86" s="11"/>
      <c r="L86" s="11"/>
      <c r="M86" s="9"/>
      <c r="N86" s="96"/>
      <c r="O86" s="21"/>
      <c r="P86" s="23"/>
      <c r="Q86" s="23"/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/>
      <c r="F87" s="9"/>
      <c r="G87" s="52"/>
      <c r="H87" s="121"/>
      <c r="I87" s="121"/>
      <c r="J87" s="11"/>
      <c r="K87" s="11"/>
      <c r="L87" s="11"/>
      <c r="M87" s="9"/>
      <c r="N87" s="96"/>
      <c r="O87" s="21"/>
      <c r="P87" s="23"/>
      <c r="Q87" s="23"/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/>
      <c r="F88" s="9"/>
      <c r="G88" s="52"/>
      <c r="H88" s="121"/>
      <c r="I88" s="121"/>
      <c r="J88" s="121"/>
      <c r="K88" s="121"/>
      <c r="L88" s="11"/>
      <c r="M88" s="9"/>
      <c r="N88" s="96"/>
      <c r="O88" s="21"/>
      <c r="P88" s="23"/>
      <c r="Q88" s="23"/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8</v>
      </c>
      <c r="E89" s="7">
        <v>2</v>
      </c>
      <c r="F89" s="9">
        <v>6</v>
      </c>
      <c r="G89" s="52"/>
      <c r="H89" s="121"/>
      <c r="I89" s="11"/>
      <c r="J89" s="11"/>
      <c r="K89" s="11"/>
      <c r="L89" s="11">
        <v>1</v>
      </c>
      <c r="M89" s="9">
        <v>6</v>
      </c>
      <c r="N89" s="96">
        <v>1</v>
      </c>
      <c r="O89" s="21">
        <v>0</v>
      </c>
      <c r="P89" s="23">
        <v>8</v>
      </c>
      <c r="Q89" s="23"/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/>
      <c r="F90" s="9"/>
      <c r="G90" s="7"/>
      <c r="H90" s="121"/>
      <c r="I90" s="121"/>
      <c r="J90" s="121"/>
      <c r="K90" s="11"/>
      <c r="L90" s="121"/>
      <c r="M90" s="227"/>
      <c r="N90" s="117"/>
      <c r="O90" s="55"/>
      <c r="P90" s="23"/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/>
      <c r="F91" s="9"/>
      <c r="G91" s="7"/>
      <c r="H91" s="121"/>
      <c r="I91" s="121"/>
      <c r="J91" s="121"/>
      <c r="K91" s="11"/>
      <c r="L91" s="121"/>
      <c r="M91" s="227"/>
      <c r="N91" s="117"/>
      <c r="O91" s="55"/>
      <c r="P91" s="23"/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247</v>
      </c>
      <c r="E92" s="7">
        <v>121</v>
      </c>
      <c r="F92" s="9">
        <v>126</v>
      </c>
      <c r="G92" s="7"/>
      <c r="H92" s="11"/>
      <c r="I92" s="11">
        <v>1</v>
      </c>
      <c r="J92" s="11">
        <v>4</v>
      </c>
      <c r="K92" s="11">
        <v>79</v>
      </c>
      <c r="L92" s="11">
        <v>151</v>
      </c>
      <c r="M92" s="9">
        <v>12</v>
      </c>
      <c r="N92" s="96"/>
      <c r="O92" s="55"/>
      <c r="P92" s="23">
        <v>247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12</v>
      </c>
      <c r="E93" s="7">
        <v>6</v>
      </c>
      <c r="F93" s="9">
        <v>6</v>
      </c>
      <c r="G93" s="7"/>
      <c r="H93" s="11"/>
      <c r="I93" s="11"/>
      <c r="J93" s="11">
        <v>1</v>
      </c>
      <c r="K93" s="11">
        <v>4</v>
      </c>
      <c r="L93" s="11">
        <v>5</v>
      </c>
      <c r="M93" s="9">
        <v>2</v>
      </c>
      <c r="N93" s="96"/>
      <c r="O93" s="55"/>
      <c r="P93" s="23">
        <v>12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11</v>
      </c>
      <c r="E94" s="7">
        <v>4</v>
      </c>
      <c r="F94" s="9">
        <v>7</v>
      </c>
      <c r="G94" s="7"/>
      <c r="H94" s="11"/>
      <c r="I94" s="11"/>
      <c r="J94" s="11"/>
      <c r="K94" s="11">
        <v>5</v>
      </c>
      <c r="L94" s="11">
        <v>6</v>
      </c>
      <c r="M94" s="9"/>
      <c r="N94" s="96"/>
      <c r="O94" s="55"/>
      <c r="P94" s="23">
        <v>11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/>
      <c r="F95" s="9"/>
      <c r="G95" s="7"/>
      <c r="H95" s="11"/>
      <c r="I95" s="11"/>
      <c r="J95" s="11"/>
      <c r="K95" s="11"/>
      <c r="L95" s="11"/>
      <c r="M95" s="9"/>
      <c r="N95" s="96"/>
      <c r="O95" s="55"/>
      <c r="P95" s="23"/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/>
      <c r="F96" s="9"/>
      <c r="G96" s="52"/>
      <c r="H96" s="121"/>
      <c r="I96" s="121"/>
      <c r="J96" s="11"/>
      <c r="K96" s="11"/>
      <c r="L96" s="11"/>
      <c r="M96" s="9"/>
      <c r="N96" s="96"/>
      <c r="O96" s="21"/>
      <c r="P96" s="23"/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/>
      <c r="F97" s="9"/>
      <c r="G97" s="52"/>
      <c r="H97" s="121"/>
      <c r="I97" s="121"/>
      <c r="J97" s="11"/>
      <c r="K97" s="11"/>
      <c r="L97" s="11"/>
      <c r="M97" s="9"/>
      <c r="N97" s="96"/>
      <c r="O97" s="21"/>
      <c r="P97" s="23"/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36</v>
      </c>
      <c r="E98" s="7">
        <v>13</v>
      </c>
      <c r="F98" s="9">
        <v>23</v>
      </c>
      <c r="G98" s="52"/>
      <c r="H98" s="121"/>
      <c r="I98" s="121"/>
      <c r="J98" s="121"/>
      <c r="K98" s="121"/>
      <c r="L98" s="11"/>
      <c r="M98" s="9">
        <v>15</v>
      </c>
      <c r="N98" s="96">
        <v>21</v>
      </c>
      <c r="O98" s="21">
        <v>1</v>
      </c>
      <c r="P98" s="23">
        <v>36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/>
      <c r="F99" s="9"/>
      <c r="G99" s="52"/>
      <c r="H99" s="121"/>
      <c r="I99" s="121"/>
      <c r="J99" s="121"/>
      <c r="K99" s="121"/>
      <c r="L99" s="11"/>
      <c r="M99" s="9"/>
      <c r="N99" s="96"/>
      <c r="O99" s="21"/>
      <c r="P99" s="23"/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8</v>
      </c>
      <c r="E100" s="7">
        <v>3</v>
      </c>
      <c r="F100" s="9">
        <v>5</v>
      </c>
      <c r="G100" s="52"/>
      <c r="H100" s="121"/>
      <c r="I100" s="121"/>
      <c r="J100" s="121"/>
      <c r="K100" s="121"/>
      <c r="L100" s="11">
        <v>1</v>
      </c>
      <c r="M100" s="9">
        <v>4</v>
      </c>
      <c r="N100" s="96">
        <v>3</v>
      </c>
      <c r="O100" s="21">
        <v>0</v>
      </c>
      <c r="P100" s="23">
        <v>8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12</v>
      </c>
      <c r="E101" s="7">
        <v>7</v>
      </c>
      <c r="F101" s="9">
        <v>5</v>
      </c>
      <c r="G101" s="7"/>
      <c r="H101" s="11"/>
      <c r="I101" s="11"/>
      <c r="J101" s="11"/>
      <c r="K101" s="11"/>
      <c r="L101" s="11">
        <v>5</v>
      </c>
      <c r="M101" s="9">
        <v>4</v>
      </c>
      <c r="N101" s="96">
        <v>3</v>
      </c>
      <c r="O101" s="21">
        <v>0</v>
      </c>
      <c r="P101" s="23">
        <v>12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62</v>
      </c>
      <c r="E102" s="7">
        <v>19</v>
      </c>
      <c r="F102" s="9">
        <v>43</v>
      </c>
      <c r="G102" s="7">
        <v>3</v>
      </c>
      <c r="H102" s="11"/>
      <c r="I102" s="11"/>
      <c r="J102" s="11"/>
      <c r="K102" s="11">
        <v>1</v>
      </c>
      <c r="L102" s="11">
        <v>23</v>
      </c>
      <c r="M102" s="9">
        <v>33</v>
      </c>
      <c r="N102" s="96">
        <v>2</v>
      </c>
      <c r="O102" s="21">
        <v>0</v>
      </c>
      <c r="P102" s="23">
        <v>62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/>
      <c r="F103" s="9"/>
      <c r="G103" s="7"/>
      <c r="H103" s="11"/>
      <c r="I103" s="11"/>
      <c r="J103" s="11"/>
      <c r="K103" s="11"/>
      <c r="L103" s="11"/>
      <c r="M103" s="9"/>
      <c r="N103" s="96"/>
      <c r="O103" s="21"/>
      <c r="P103" s="23"/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2</v>
      </c>
      <c r="E104" s="7">
        <v>1</v>
      </c>
      <c r="F104" s="9">
        <v>1</v>
      </c>
      <c r="G104" s="7"/>
      <c r="H104" s="11"/>
      <c r="I104" s="11"/>
      <c r="J104" s="11"/>
      <c r="K104" s="11">
        <v>1</v>
      </c>
      <c r="L104" s="11"/>
      <c r="M104" s="9">
        <v>1</v>
      </c>
      <c r="N104" s="96"/>
      <c r="O104" s="21">
        <v>0</v>
      </c>
      <c r="P104" s="23">
        <v>2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/>
      <c r="F105" s="9"/>
      <c r="G105" s="28"/>
      <c r="H105" s="57"/>
      <c r="I105" s="57"/>
      <c r="J105" s="57"/>
      <c r="K105" s="57"/>
      <c r="L105" s="57"/>
      <c r="M105" s="120"/>
      <c r="N105" s="101"/>
      <c r="O105" s="29"/>
      <c r="P105" s="23"/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/>
      <c r="F106" s="9"/>
      <c r="G106" s="12"/>
      <c r="H106" s="32"/>
      <c r="I106" s="32"/>
      <c r="J106" s="32"/>
      <c r="K106" s="32"/>
      <c r="L106" s="32"/>
      <c r="M106" s="15"/>
      <c r="N106" s="97"/>
      <c r="O106" s="13"/>
      <c r="P106" s="23"/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1246</v>
      </c>
      <c r="E107" s="140">
        <f t="shared" si="11"/>
        <v>442</v>
      </c>
      <c r="F107" s="158">
        <f t="shared" si="11"/>
        <v>804</v>
      </c>
      <c r="G107" s="43">
        <f t="shared" si="11"/>
        <v>107</v>
      </c>
      <c r="H107" s="44">
        <f t="shared" si="11"/>
        <v>59</v>
      </c>
      <c r="I107" s="44">
        <f t="shared" si="11"/>
        <v>21</v>
      </c>
      <c r="J107" s="44">
        <f t="shared" si="11"/>
        <v>5</v>
      </c>
      <c r="K107" s="44">
        <f t="shared" si="11"/>
        <v>159</v>
      </c>
      <c r="L107" s="44">
        <f t="shared" si="11"/>
        <v>257</v>
      </c>
      <c r="M107" s="330">
        <f t="shared" si="11"/>
        <v>540</v>
      </c>
      <c r="N107" s="331">
        <f t="shared" si="11"/>
        <v>98</v>
      </c>
      <c r="O107" s="332">
        <f t="shared" si="11"/>
        <v>19</v>
      </c>
      <c r="P107" s="44">
        <f t="shared" si="11"/>
        <v>1246</v>
      </c>
      <c r="Q107" s="158">
        <f t="shared" si="11"/>
        <v>3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336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169" t="s">
        <v>2</v>
      </c>
      <c r="F122" s="337" t="s">
        <v>3</v>
      </c>
      <c r="G122" s="40" t="s">
        <v>2</v>
      </c>
      <c r="H122" s="156" t="s">
        <v>3</v>
      </c>
      <c r="I122" s="168" t="s">
        <v>2</v>
      </c>
      <c r="J122" s="156" t="s">
        <v>3</v>
      </c>
      <c r="K122" s="168" t="s">
        <v>2</v>
      </c>
      <c r="L122" s="191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>
        <f t="shared" ref="E123:F125" si="14">SUM(G123+I123+K123)</f>
        <v>0</v>
      </c>
      <c r="F123" s="348">
        <f t="shared" si="14"/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G123" s="50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>
        <f t="shared" si="14"/>
        <v>0</v>
      </c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G124" s="50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>
        <f t="shared" si="14"/>
        <v>0</v>
      </c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G125" s="50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>
        <f>SUM(E127:E131)</f>
        <v>0</v>
      </c>
      <c r="F126" s="353">
        <f>SUM(F127:F131)</f>
        <v>0</v>
      </c>
      <c r="G126" s="56"/>
      <c r="H126" s="173"/>
      <c r="I126" s="130"/>
      <c r="J126" s="80">
        <f>SUM(J127:J131)</f>
        <v>0</v>
      </c>
      <c r="K126" s="130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2" si="15">SUM(E127+F127)</f>
        <v>0</v>
      </c>
      <c r="E127" s="347">
        <f t="shared" ref="E127:F132" si="16">SUM(G127+I127+K127)</f>
        <v>0</v>
      </c>
      <c r="F127" s="348">
        <f t="shared" si="16"/>
        <v>0</v>
      </c>
      <c r="G127" s="184"/>
      <c r="H127" s="358"/>
      <c r="I127" s="359"/>
      <c r="J127" s="20"/>
      <c r="K127" s="359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G127" s="50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>
        <f t="shared" si="16"/>
        <v>0</v>
      </c>
      <c r="F128" s="350">
        <f t="shared" si="16"/>
        <v>0</v>
      </c>
      <c r="G128" s="52"/>
      <c r="H128" s="147"/>
      <c r="I128" s="227"/>
      <c r="J128" s="20"/>
      <c r="K128" s="227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G128" s="50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>
        <f t="shared" si="16"/>
        <v>0</v>
      </c>
      <c r="F129" s="350">
        <f t="shared" si="16"/>
        <v>0</v>
      </c>
      <c r="G129" s="208"/>
      <c r="H129" s="351"/>
      <c r="I129" s="210"/>
      <c r="J129" s="20"/>
      <c r="K129" s="210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G129" s="50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>
        <f t="shared" si="16"/>
        <v>0</v>
      </c>
      <c r="F130" s="350">
        <f t="shared" si="16"/>
        <v>0</v>
      </c>
      <c r="G130" s="52"/>
      <c r="H130" s="147"/>
      <c r="I130" s="227"/>
      <c r="J130" s="20"/>
      <c r="K130" s="227"/>
      <c r="L130" s="64"/>
      <c r="M130" s="19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G130" s="50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>
        <f t="shared" si="16"/>
        <v>0</v>
      </c>
      <c r="F131" s="363">
        <f t="shared" si="16"/>
        <v>0</v>
      </c>
      <c r="G131" s="208"/>
      <c r="H131" s="364"/>
      <c r="I131" s="210"/>
      <c r="J131" s="174"/>
      <c r="K131" s="210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G131" s="50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 t="shared" si="15"/>
        <v>0</v>
      </c>
      <c r="E132" s="368">
        <f t="shared" si="16"/>
        <v>0</v>
      </c>
      <c r="F132" s="345">
        <f t="shared" si="16"/>
        <v>0</v>
      </c>
      <c r="G132" s="113"/>
      <c r="H132" s="369"/>
      <c r="I132" s="37"/>
      <c r="J132" s="370"/>
      <c r="K132" s="165"/>
      <c r="L132" s="371"/>
      <c r="M132" s="163"/>
      <c r="N132" s="161"/>
      <c r="O132" s="6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G132" s="50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SUM(D134:D135)</f>
        <v>0</v>
      </c>
      <c r="E133" s="368">
        <f>SUM(E134:E135)</f>
        <v>0</v>
      </c>
      <c r="F133" s="345">
        <f>SUM(F134:F135)</f>
        <v>0</v>
      </c>
      <c r="G133" s="373"/>
      <c r="H133" s="370"/>
      <c r="I133" s="374">
        <f>SUM(I134:I135)</f>
        <v>0</v>
      </c>
      <c r="J133" s="370"/>
      <c r="K133" s="374">
        <f>SUM(K134:K135)</f>
        <v>0</v>
      </c>
      <c r="L133" s="371"/>
      <c r="M133" s="375">
        <f>SUM(M134:M135)</f>
        <v>0</v>
      </c>
      <c r="N133" s="376">
        <f>SUM(N134:N135)</f>
        <v>0</v>
      </c>
      <c r="O133" s="5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/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 t="shared" ref="D134:D149" si="17">SUM(E134+F134)</f>
        <v>0</v>
      </c>
      <c r="E134" s="379">
        <f t="shared" ref="E134:F143" si="18">SUM(G134+I134+K134)</f>
        <v>0</v>
      </c>
      <c r="F134" s="380">
        <f t="shared" si="18"/>
        <v>0</v>
      </c>
      <c r="G134" s="381"/>
      <c r="H134" s="173"/>
      <c r="I134" s="18"/>
      <c r="J134" s="173"/>
      <c r="K134" s="182"/>
      <c r="L134" s="382"/>
      <c r="M134" s="19"/>
      <c r="N134" s="20"/>
      <c r="O134" s="6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 t="shared" si="17"/>
        <v>0</v>
      </c>
      <c r="E135" s="352">
        <f t="shared" si="18"/>
        <v>0</v>
      </c>
      <c r="F135" s="353">
        <f t="shared" si="18"/>
        <v>0</v>
      </c>
      <c r="G135" s="146"/>
      <c r="H135" s="145"/>
      <c r="I135" s="12"/>
      <c r="J135" s="147"/>
      <c r="K135" s="24"/>
      <c r="L135" s="262"/>
      <c r="M135" s="13"/>
      <c r="N135" s="14"/>
      <c r="O135" s="6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si="17"/>
        <v>0</v>
      </c>
      <c r="E136" s="347">
        <f t="shared" si="18"/>
        <v>0</v>
      </c>
      <c r="F136" s="348">
        <f t="shared" si="18"/>
        <v>0</v>
      </c>
      <c r="G136" s="1"/>
      <c r="H136" s="2"/>
      <c r="I136" s="1"/>
      <c r="J136" s="3"/>
      <c r="K136" s="1"/>
      <c r="L136" s="73"/>
      <c r="M136" s="2"/>
      <c r="N136" s="3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28"/>
      <c r="H137" s="112"/>
      <c r="I137" s="175"/>
      <c r="J137" s="174"/>
      <c r="K137" s="175"/>
      <c r="L137" s="365"/>
      <c r="M137" s="112"/>
      <c r="N137" s="174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 t="shared" si="18"/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 t="shared" si="18"/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 t="shared" si="18"/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 t="shared" si="18"/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6.149999999999999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16.149999999999999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16.149999999999999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25.1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25.15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168" t="s">
        <v>2</v>
      </c>
      <c r="H153" s="156" t="s">
        <v>3</v>
      </c>
      <c r="I153" s="162" t="s">
        <v>2</v>
      </c>
      <c r="J153" s="162" t="s">
        <v>3</v>
      </c>
      <c r="K153" s="168" t="s">
        <v>2</v>
      </c>
      <c r="L153" s="156" t="s">
        <v>3</v>
      </c>
      <c r="M153" s="168" t="s">
        <v>2</v>
      </c>
      <c r="N153" s="156" t="s">
        <v>3</v>
      </c>
      <c r="O153" s="168" t="s">
        <v>2</v>
      </c>
      <c r="P153" s="156" t="s">
        <v>3</v>
      </c>
      <c r="Q153" s="168" t="s">
        <v>2</v>
      </c>
      <c r="R153" s="156" t="s">
        <v>3</v>
      </c>
      <c r="S153" s="168" t="s">
        <v>2</v>
      </c>
      <c r="T153" s="156" t="s">
        <v>3</v>
      </c>
      <c r="U153" s="168" t="s">
        <v>2</v>
      </c>
      <c r="V153" s="156" t="s">
        <v>3</v>
      </c>
      <c r="W153" s="168" t="s">
        <v>2</v>
      </c>
      <c r="X153" s="156" t="s">
        <v>3</v>
      </c>
      <c r="Y153" s="168" t="s">
        <v>2</v>
      </c>
      <c r="Z153" s="191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170" t="s">
        <v>1</v>
      </c>
      <c r="E161" s="177" t="s">
        <v>2</v>
      </c>
      <c r="F161" s="409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6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433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38</v>
      </c>
      <c r="E169" s="435">
        <f t="shared" ref="E169:F182" si="22">SUM(G169+I169+K169+M169+O169+Q169+S169+U169)</f>
        <v>10</v>
      </c>
      <c r="F169" s="436">
        <f t="shared" si="22"/>
        <v>28</v>
      </c>
      <c r="G169" s="148">
        <v>2</v>
      </c>
      <c r="H169" s="149"/>
      <c r="I169" s="150"/>
      <c r="J169" s="149"/>
      <c r="K169" s="150"/>
      <c r="L169" s="149"/>
      <c r="M169" s="150"/>
      <c r="N169" s="149"/>
      <c r="O169" s="150">
        <v>2</v>
      </c>
      <c r="P169" s="149">
        <v>3</v>
      </c>
      <c r="Q169" s="150"/>
      <c r="R169" s="149">
        <v>3</v>
      </c>
      <c r="S169" s="150">
        <v>4</v>
      </c>
      <c r="T169" s="149">
        <v>19</v>
      </c>
      <c r="U169" s="150">
        <v>2</v>
      </c>
      <c r="V169" s="437">
        <v>3</v>
      </c>
      <c r="W169" s="438">
        <v>0</v>
      </c>
      <c r="X169" s="439"/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419</v>
      </c>
      <c r="E170" s="441">
        <f t="shared" si="22"/>
        <v>140</v>
      </c>
      <c r="F170" s="442">
        <f t="shared" si="22"/>
        <v>279</v>
      </c>
      <c r="G170" s="443">
        <v>14</v>
      </c>
      <c r="H170" s="444">
        <v>19</v>
      </c>
      <c r="I170" s="445">
        <v>12</v>
      </c>
      <c r="J170" s="444">
        <v>6</v>
      </c>
      <c r="K170" s="445">
        <v>10</v>
      </c>
      <c r="L170" s="444">
        <v>4</v>
      </c>
      <c r="M170" s="445"/>
      <c r="N170" s="444"/>
      <c r="O170" s="445">
        <v>10</v>
      </c>
      <c r="P170" s="444">
        <v>12</v>
      </c>
      <c r="Q170" s="445">
        <v>25</v>
      </c>
      <c r="R170" s="444">
        <v>24</v>
      </c>
      <c r="S170" s="445">
        <v>51</v>
      </c>
      <c r="T170" s="444">
        <v>193</v>
      </c>
      <c r="U170" s="445">
        <v>18</v>
      </c>
      <c r="V170" s="446">
        <v>21</v>
      </c>
      <c r="W170" s="447">
        <v>15</v>
      </c>
      <c r="X170" s="448">
        <v>8</v>
      </c>
      <c r="Y170" s="448"/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5</v>
      </c>
      <c r="E171" s="449">
        <f t="shared" si="22"/>
        <v>0</v>
      </c>
      <c r="F171" s="450">
        <f t="shared" si="22"/>
        <v>5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>
        <v>4</v>
      </c>
      <c r="U171" s="453"/>
      <c r="V171" s="454">
        <v>1</v>
      </c>
      <c r="W171" s="455">
        <v>1</v>
      </c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10</v>
      </c>
      <c r="E172" s="135">
        <f t="shared" si="22"/>
        <v>7</v>
      </c>
      <c r="F172" s="458">
        <f t="shared" si="22"/>
        <v>3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>
        <v>5</v>
      </c>
      <c r="R172" s="152">
        <v>1</v>
      </c>
      <c r="S172" s="153">
        <v>2</v>
      </c>
      <c r="T172" s="152">
        <v>2</v>
      </c>
      <c r="U172" s="153"/>
      <c r="V172" s="459"/>
      <c r="W172" s="460">
        <v>0</v>
      </c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5</v>
      </c>
      <c r="E173" s="135">
        <f t="shared" si="22"/>
        <v>0</v>
      </c>
      <c r="F173" s="458">
        <f t="shared" si="22"/>
        <v>5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>
        <v>4</v>
      </c>
      <c r="U173" s="153"/>
      <c r="V173" s="459">
        <v>1</v>
      </c>
      <c r="W173" s="460">
        <v>1</v>
      </c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2</v>
      </c>
      <c r="E174" s="128">
        <f t="shared" si="22"/>
        <v>0</v>
      </c>
      <c r="F174" s="463">
        <f t="shared" si="22"/>
        <v>2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>
        <v>1</v>
      </c>
      <c r="S174" s="445"/>
      <c r="T174" s="444">
        <v>1</v>
      </c>
      <c r="U174" s="445"/>
      <c r="V174" s="446"/>
      <c r="W174" s="447">
        <v>0</v>
      </c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72</v>
      </c>
      <c r="E175" s="133">
        <f t="shared" si="22"/>
        <v>32</v>
      </c>
      <c r="F175" s="465">
        <f t="shared" si="22"/>
        <v>40</v>
      </c>
      <c r="G175" s="148">
        <v>3</v>
      </c>
      <c r="H175" s="149">
        <v>1</v>
      </c>
      <c r="I175" s="150"/>
      <c r="J175" s="149">
        <v>1</v>
      </c>
      <c r="K175" s="150"/>
      <c r="L175" s="149"/>
      <c r="M175" s="150"/>
      <c r="N175" s="149"/>
      <c r="O175" s="150">
        <v>6</v>
      </c>
      <c r="P175" s="149">
        <v>3</v>
      </c>
      <c r="Q175" s="150">
        <v>6</v>
      </c>
      <c r="R175" s="149">
        <v>11</v>
      </c>
      <c r="S175" s="150">
        <v>17</v>
      </c>
      <c r="T175" s="149">
        <v>19</v>
      </c>
      <c r="U175" s="150"/>
      <c r="V175" s="437">
        <v>5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69</v>
      </c>
      <c r="E176" s="135">
        <f t="shared" si="22"/>
        <v>25</v>
      </c>
      <c r="F176" s="458">
        <f t="shared" si="22"/>
        <v>44</v>
      </c>
      <c r="G176" s="151">
        <v>2</v>
      </c>
      <c r="H176" s="152">
        <v>1</v>
      </c>
      <c r="I176" s="153"/>
      <c r="J176" s="152"/>
      <c r="K176" s="153">
        <v>1</v>
      </c>
      <c r="L176" s="152"/>
      <c r="M176" s="153"/>
      <c r="N176" s="152"/>
      <c r="O176" s="153">
        <v>3</v>
      </c>
      <c r="P176" s="152">
        <v>1</v>
      </c>
      <c r="Q176" s="153">
        <v>5</v>
      </c>
      <c r="R176" s="152">
        <v>10</v>
      </c>
      <c r="S176" s="153">
        <v>13</v>
      </c>
      <c r="T176" s="152">
        <v>26</v>
      </c>
      <c r="U176" s="153">
        <v>1</v>
      </c>
      <c r="V176" s="459">
        <v>6</v>
      </c>
      <c r="W176" s="460">
        <v>0</v>
      </c>
      <c r="X176" s="461">
        <v>1</v>
      </c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35</v>
      </c>
      <c r="E177" s="135">
        <f t="shared" si="22"/>
        <v>16</v>
      </c>
      <c r="F177" s="458">
        <f t="shared" si="22"/>
        <v>19</v>
      </c>
      <c r="G177" s="151">
        <v>3</v>
      </c>
      <c r="H177" s="152">
        <v>1</v>
      </c>
      <c r="I177" s="153"/>
      <c r="J177" s="152"/>
      <c r="K177" s="153"/>
      <c r="L177" s="152"/>
      <c r="M177" s="153"/>
      <c r="N177" s="152"/>
      <c r="O177" s="153">
        <v>5</v>
      </c>
      <c r="P177" s="152">
        <v>2</v>
      </c>
      <c r="Q177" s="153">
        <v>1</v>
      </c>
      <c r="R177" s="152">
        <v>5</v>
      </c>
      <c r="S177" s="153">
        <v>7</v>
      </c>
      <c r="T177" s="152">
        <v>9</v>
      </c>
      <c r="U177" s="153"/>
      <c r="V177" s="459">
        <v>2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25</v>
      </c>
      <c r="E178" s="128">
        <f t="shared" si="22"/>
        <v>7</v>
      </c>
      <c r="F178" s="463">
        <f t="shared" si="22"/>
        <v>18</v>
      </c>
      <c r="G178" s="443"/>
      <c r="H178" s="444"/>
      <c r="I178" s="445"/>
      <c r="J178" s="444">
        <v>1</v>
      </c>
      <c r="K178" s="445"/>
      <c r="L178" s="444"/>
      <c r="M178" s="445"/>
      <c r="N178" s="444"/>
      <c r="O178" s="445">
        <v>1</v>
      </c>
      <c r="P178" s="444">
        <v>1</v>
      </c>
      <c r="Q178" s="445">
        <v>2</v>
      </c>
      <c r="R178" s="444">
        <v>5</v>
      </c>
      <c r="S178" s="445">
        <v>4</v>
      </c>
      <c r="T178" s="444">
        <v>9</v>
      </c>
      <c r="U178" s="445"/>
      <c r="V178" s="446">
        <v>2</v>
      </c>
      <c r="W178" s="447">
        <v>0</v>
      </c>
      <c r="X178" s="448">
        <v>1</v>
      </c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76</v>
      </c>
      <c r="E179" s="133">
        <f t="shared" si="22"/>
        <v>21</v>
      </c>
      <c r="F179" s="465">
        <f t="shared" si="22"/>
        <v>55</v>
      </c>
      <c r="G179" s="148"/>
      <c r="H179" s="149"/>
      <c r="I179" s="150"/>
      <c r="J179" s="149"/>
      <c r="K179" s="150"/>
      <c r="L179" s="149"/>
      <c r="M179" s="150"/>
      <c r="N179" s="149"/>
      <c r="O179" s="150">
        <v>1</v>
      </c>
      <c r="P179" s="149">
        <v>3</v>
      </c>
      <c r="Q179" s="150">
        <v>4</v>
      </c>
      <c r="R179" s="149">
        <v>5</v>
      </c>
      <c r="S179" s="150">
        <v>14</v>
      </c>
      <c r="T179" s="149">
        <v>47</v>
      </c>
      <c r="U179" s="150">
        <v>2</v>
      </c>
      <c r="V179" s="437"/>
      <c r="W179" s="438">
        <v>6</v>
      </c>
      <c r="X179" s="439">
        <v>1</v>
      </c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106</v>
      </c>
      <c r="E180" s="135">
        <f t="shared" si="22"/>
        <v>35</v>
      </c>
      <c r="F180" s="458">
        <f t="shared" si="22"/>
        <v>71</v>
      </c>
      <c r="G180" s="151"/>
      <c r="H180" s="152"/>
      <c r="I180" s="153"/>
      <c r="J180" s="152"/>
      <c r="K180" s="153"/>
      <c r="L180" s="152"/>
      <c r="M180" s="153"/>
      <c r="N180" s="152"/>
      <c r="O180" s="153">
        <v>3</v>
      </c>
      <c r="P180" s="152">
        <v>5</v>
      </c>
      <c r="Q180" s="153">
        <v>5</v>
      </c>
      <c r="R180" s="152">
        <v>5</v>
      </c>
      <c r="S180" s="153">
        <v>25</v>
      </c>
      <c r="T180" s="152">
        <v>61</v>
      </c>
      <c r="U180" s="153">
        <v>2</v>
      </c>
      <c r="V180" s="459"/>
      <c r="W180" s="460">
        <v>13</v>
      </c>
      <c r="X180" s="461">
        <v>4</v>
      </c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53</v>
      </c>
      <c r="E181" s="135">
        <f t="shared" si="22"/>
        <v>19</v>
      </c>
      <c r="F181" s="458">
        <f t="shared" si="22"/>
        <v>34</v>
      </c>
      <c r="G181" s="151"/>
      <c r="H181" s="152"/>
      <c r="I181" s="153"/>
      <c r="J181" s="152"/>
      <c r="K181" s="153"/>
      <c r="L181" s="152"/>
      <c r="M181" s="153"/>
      <c r="N181" s="152"/>
      <c r="O181" s="153">
        <v>1</v>
      </c>
      <c r="P181" s="152">
        <v>1</v>
      </c>
      <c r="Q181" s="153">
        <v>3</v>
      </c>
      <c r="R181" s="152">
        <v>2</v>
      </c>
      <c r="S181" s="153">
        <v>14</v>
      </c>
      <c r="T181" s="152">
        <v>31</v>
      </c>
      <c r="U181" s="153">
        <v>1</v>
      </c>
      <c r="V181" s="459"/>
      <c r="W181" s="460">
        <v>6</v>
      </c>
      <c r="X181" s="461">
        <v>1</v>
      </c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54</v>
      </c>
      <c r="E182" s="128">
        <f t="shared" si="22"/>
        <v>15</v>
      </c>
      <c r="F182" s="463">
        <f t="shared" si="22"/>
        <v>39</v>
      </c>
      <c r="G182" s="443"/>
      <c r="H182" s="444"/>
      <c r="I182" s="445"/>
      <c r="J182" s="444"/>
      <c r="K182" s="445"/>
      <c r="L182" s="444"/>
      <c r="M182" s="445"/>
      <c r="N182" s="444"/>
      <c r="O182" s="445">
        <v>2</v>
      </c>
      <c r="P182" s="444">
        <v>2</v>
      </c>
      <c r="Q182" s="445">
        <v>3</v>
      </c>
      <c r="R182" s="444">
        <v>2</v>
      </c>
      <c r="S182" s="445">
        <v>9</v>
      </c>
      <c r="T182" s="444">
        <v>35</v>
      </c>
      <c r="U182" s="445">
        <v>1</v>
      </c>
      <c r="V182" s="446"/>
      <c r="W182" s="447">
        <v>5</v>
      </c>
      <c r="X182" s="448">
        <v>2</v>
      </c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89</v>
      </c>
      <c r="E183" s="133">
        <f>SUM(G183+I183+K183+M183+O183+Q183+U183)</f>
        <v>51</v>
      </c>
      <c r="F183" s="465">
        <f>SUM(H183+J183+L183+N183+P183+R183+V183)</f>
        <v>38</v>
      </c>
      <c r="G183" s="148">
        <v>15</v>
      </c>
      <c r="H183" s="149">
        <v>20</v>
      </c>
      <c r="I183" s="150">
        <v>13</v>
      </c>
      <c r="J183" s="149">
        <v>7</v>
      </c>
      <c r="K183" s="150">
        <v>4</v>
      </c>
      <c r="L183" s="149">
        <v>4</v>
      </c>
      <c r="M183" s="150"/>
      <c r="N183" s="149"/>
      <c r="O183" s="150">
        <v>14</v>
      </c>
      <c r="P183" s="149">
        <v>5</v>
      </c>
      <c r="Q183" s="150">
        <v>5</v>
      </c>
      <c r="R183" s="149">
        <v>2</v>
      </c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69</v>
      </c>
      <c r="E184" s="135">
        <f>SUM(G184+I184+K184+M184+O184+Q184+U184)</f>
        <v>35</v>
      </c>
      <c r="F184" s="458">
        <f>SUM(H184+J184+L184+N184+P184+R184+V184)</f>
        <v>34</v>
      </c>
      <c r="G184" s="151">
        <v>12</v>
      </c>
      <c r="H184" s="152">
        <v>18</v>
      </c>
      <c r="I184" s="153">
        <v>12</v>
      </c>
      <c r="J184" s="152">
        <v>6</v>
      </c>
      <c r="K184" s="153">
        <v>9</v>
      </c>
      <c r="L184" s="152">
        <v>4</v>
      </c>
      <c r="M184" s="153"/>
      <c r="N184" s="152"/>
      <c r="O184" s="153">
        <v>1</v>
      </c>
      <c r="P184" s="152">
        <v>5</v>
      </c>
      <c r="Q184" s="153">
        <v>1</v>
      </c>
      <c r="R184" s="152">
        <v>1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36</v>
      </c>
      <c r="E185" s="135">
        <f t="shared" ref="E185:F200" si="23">SUM(G185+I185+K185+M185+O185+Q185+S185+U185)</f>
        <v>17</v>
      </c>
      <c r="F185" s="458">
        <f t="shared" si="23"/>
        <v>19</v>
      </c>
      <c r="G185" s="151">
        <v>11</v>
      </c>
      <c r="H185" s="152">
        <v>13</v>
      </c>
      <c r="I185" s="153">
        <v>5</v>
      </c>
      <c r="J185" s="152">
        <v>2</v>
      </c>
      <c r="K185" s="153">
        <v>1</v>
      </c>
      <c r="L185" s="152">
        <v>2</v>
      </c>
      <c r="M185" s="153"/>
      <c r="N185" s="152"/>
      <c r="O185" s="153"/>
      <c r="P185" s="152">
        <v>2</v>
      </c>
      <c r="Q185" s="153"/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18</v>
      </c>
      <c r="E186" s="128">
        <f t="shared" si="23"/>
        <v>17</v>
      </c>
      <c r="F186" s="463">
        <f t="shared" si="23"/>
        <v>1</v>
      </c>
      <c r="G186" s="443">
        <v>8</v>
      </c>
      <c r="H186" s="444"/>
      <c r="I186" s="445">
        <v>3</v>
      </c>
      <c r="J186" s="444">
        <v>1</v>
      </c>
      <c r="K186" s="445">
        <v>3</v>
      </c>
      <c r="L186" s="444"/>
      <c r="M186" s="445"/>
      <c r="N186" s="444"/>
      <c r="O186" s="445">
        <v>3</v>
      </c>
      <c r="P186" s="444"/>
      <c r="Q186" s="445"/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65</v>
      </c>
      <c r="E187" s="449">
        <f t="shared" si="23"/>
        <v>17</v>
      </c>
      <c r="F187" s="450">
        <f t="shared" si="23"/>
        <v>48</v>
      </c>
      <c r="G187" s="451"/>
      <c r="H187" s="452"/>
      <c r="I187" s="453"/>
      <c r="J187" s="452"/>
      <c r="K187" s="453"/>
      <c r="L187" s="452"/>
      <c r="M187" s="453"/>
      <c r="N187" s="452"/>
      <c r="O187" s="453"/>
      <c r="P187" s="452">
        <v>1</v>
      </c>
      <c r="Q187" s="453">
        <v>4</v>
      </c>
      <c r="R187" s="452">
        <v>3</v>
      </c>
      <c r="S187" s="453">
        <v>7</v>
      </c>
      <c r="T187" s="452">
        <v>40</v>
      </c>
      <c r="U187" s="453">
        <v>6</v>
      </c>
      <c r="V187" s="454">
        <v>4</v>
      </c>
      <c r="W187" s="455">
        <v>0</v>
      </c>
      <c r="X187" s="456">
        <v>1</v>
      </c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60</v>
      </c>
      <c r="E188" s="135">
        <f t="shared" si="23"/>
        <v>10</v>
      </c>
      <c r="F188" s="458">
        <f t="shared" si="23"/>
        <v>50</v>
      </c>
      <c r="G188" s="151"/>
      <c r="H188" s="152"/>
      <c r="I188" s="153"/>
      <c r="J188" s="152"/>
      <c r="K188" s="153"/>
      <c r="L188" s="152"/>
      <c r="M188" s="153"/>
      <c r="N188" s="152"/>
      <c r="O188" s="153"/>
      <c r="P188" s="152"/>
      <c r="Q188" s="153">
        <v>2</v>
      </c>
      <c r="R188" s="152">
        <v>6</v>
      </c>
      <c r="S188" s="153">
        <v>4</v>
      </c>
      <c r="T188" s="152">
        <v>40</v>
      </c>
      <c r="U188" s="153">
        <v>4</v>
      </c>
      <c r="V188" s="459">
        <v>4</v>
      </c>
      <c r="W188" s="460">
        <v>0</v>
      </c>
      <c r="X188" s="461">
        <v>2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16</v>
      </c>
      <c r="E189" s="135">
        <f t="shared" si="23"/>
        <v>4</v>
      </c>
      <c r="F189" s="458">
        <f t="shared" si="23"/>
        <v>12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/>
      <c r="Q189" s="153">
        <v>1</v>
      </c>
      <c r="R189" s="152"/>
      <c r="S189" s="153">
        <v>2</v>
      </c>
      <c r="T189" s="152">
        <v>12</v>
      </c>
      <c r="U189" s="153">
        <v>1</v>
      </c>
      <c r="V189" s="459"/>
      <c r="W189" s="460">
        <v>0</v>
      </c>
      <c r="X189" s="461">
        <v>1</v>
      </c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20</v>
      </c>
      <c r="E190" s="136">
        <f t="shared" si="23"/>
        <v>3</v>
      </c>
      <c r="F190" s="486">
        <f t="shared" si="23"/>
        <v>17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>
        <v>1</v>
      </c>
      <c r="R190" s="488">
        <v>1</v>
      </c>
      <c r="S190" s="489">
        <v>2</v>
      </c>
      <c r="T190" s="488">
        <v>15</v>
      </c>
      <c r="U190" s="489"/>
      <c r="V190" s="490">
        <v>1</v>
      </c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123</v>
      </c>
      <c r="E191" s="133">
        <f t="shared" si="23"/>
        <v>58</v>
      </c>
      <c r="F191" s="465">
        <f t="shared" si="23"/>
        <v>65</v>
      </c>
      <c r="G191" s="148"/>
      <c r="H191" s="149">
        <v>1</v>
      </c>
      <c r="I191" s="150"/>
      <c r="J191" s="149">
        <v>1</v>
      </c>
      <c r="K191" s="150"/>
      <c r="L191" s="149"/>
      <c r="M191" s="150"/>
      <c r="N191" s="149">
        <v>2</v>
      </c>
      <c r="O191" s="150">
        <v>16</v>
      </c>
      <c r="P191" s="149">
        <v>23</v>
      </c>
      <c r="Q191" s="150">
        <v>39</v>
      </c>
      <c r="R191" s="149">
        <v>36</v>
      </c>
      <c r="S191" s="150">
        <v>3</v>
      </c>
      <c r="T191" s="149">
        <v>2</v>
      </c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6</v>
      </c>
      <c r="E192" s="135">
        <f t="shared" si="23"/>
        <v>5</v>
      </c>
      <c r="F192" s="458">
        <f t="shared" si="23"/>
        <v>1</v>
      </c>
      <c r="G192" s="151"/>
      <c r="H192" s="152"/>
      <c r="I192" s="153"/>
      <c r="J192" s="152"/>
      <c r="K192" s="153"/>
      <c r="L192" s="152"/>
      <c r="M192" s="153"/>
      <c r="N192" s="152"/>
      <c r="O192" s="153">
        <v>3</v>
      </c>
      <c r="P192" s="152">
        <v>1</v>
      </c>
      <c r="Q192" s="153">
        <v>2</v>
      </c>
      <c r="R192" s="152"/>
      <c r="S192" s="153"/>
      <c r="T192" s="152"/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1</v>
      </c>
      <c r="E193" s="135">
        <f t="shared" si="23"/>
        <v>0</v>
      </c>
      <c r="F193" s="458">
        <f t="shared" si="23"/>
        <v>1</v>
      </c>
      <c r="G193" s="151"/>
      <c r="H193" s="152"/>
      <c r="I193" s="153"/>
      <c r="J193" s="152"/>
      <c r="K193" s="153"/>
      <c r="L193" s="152"/>
      <c r="M193" s="153"/>
      <c r="N193" s="152"/>
      <c r="O193" s="153"/>
      <c r="P193" s="152"/>
      <c r="Q193" s="153"/>
      <c r="R193" s="152">
        <v>1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8</v>
      </c>
      <c r="E194" s="128">
        <f t="shared" si="23"/>
        <v>2</v>
      </c>
      <c r="F194" s="463">
        <f t="shared" si="23"/>
        <v>6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>
        <v>2</v>
      </c>
      <c r="R194" s="444">
        <v>4</v>
      </c>
      <c r="S194" s="445"/>
      <c r="T194" s="444">
        <v>2</v>
      </c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45</v>
      </c>
      <c r="E195" s="449">
        <f t="shared" si="23"/>
        <v>13</v>
      </c>
      <c r="F195" s="450">
        <f t="shared" si="23"/>
        <v>32</v>
      </c>
      <c r="G195" s="451"/>
      <c r="H195" s="452"/>
      <c r="I195" s="453"/>
      <c r="J195" s="452"/>
      <c r="K195" s="453"/>
      <c r="L195" s="452"/>
      <c r="M195" s="453"/>
      <c r="N195" s="452"/>
      <c r="O195" s="453">
        <v>1</v>
      </c>
      <c r="P195" s="452"/>
      <c r="Q195" s="453">
        <v>2</v>
      </c>
      <c r="R195" s="452">
        <v>1</v>
      </c>
      <c r="S195" s="453">
        <v>6</v>
      </c>
      <c r="T195" s="452">
        <v>25</v>
      </c>
      <c r="U195" s="453">
        <v>4</v>
      </c>
      <c r="V195" s="454">
        <v>6</v>
      </c>
      <c r="W195" s="455">
        <v>1</v>
      </c>
      <c r="X195" s="456"/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66</v>
      </c>
      <c r="E196" s="135">
        <f t="shared" si="23"/>
        <v>15</v>
      </c>
      <c r="F196" s="458">
        <f t="shared" si="23"/>
        <v>51</v>
      </c>
      <c r="G196" s="151"/>
      <c r="H196" s="152"/>
      <c r="I196" s="153"/>
      <c r="J196" s="152"/>
      <c r="K196" s="153"/>
      <c r="L196" s="152"/>
      <c r="M196" s="153"/>
      <c r="N196" s="152"/>
      <c r="O196" s="153"/>
      <c r="P196" s="152"/>
      <c r="Q196" s="153">
        <v>5</v>
      </c>
      <c r="R196" s="152">
        <v>1</v>
      </c>
      <c r="S196" s="153">
        <v>6</v>
      </c>
      <c r="T196" s="152">
        <v>48</v>
      </c>
      <c r="U196" s="153">
        <v>4</v>
      </c>
      <c r="V196" s="459">
        <v>2</v>
      </c>
      <c r="W196" s="460">
        <v>0</v>
      </c>
      <c r="X196" s="461"/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42</v>
      </c>
      <c r="E197" s="135">
        <f t="shared" si="23"/>
        <v>10</v>
      </c>
      <c r="F197" s="458">
        <f t="shared" si="23"/>
        <v>32</v>
      </c>
      <c r="G197" s="151"/>
      <c r="H197" s="152"/>
      <c r="I197" s="153"/>
      <c r="J197" s="152"/>
      <c r="K197" s="153"/>
      <c r="L197" s="152"/>
      <c r="M197" s="153"/>
      <c r="N197" s="152"/>
      <c r="O197" s="153">
        <v>1</v>
      </c>
      <c r="P197" s="152"/>
      <c r="Q197" s="153">
        <v>1</v>
      </c>
      <c r="R197" s="152">
        <v>1</v>
      </c>
      <c r="S197" s="153">
        <v>5</v>
      </c>
      <c r="T197" s="152">
        <v>25</v>
      </c>
      <c r="U197" s="153">
        <v>3</v>
      </c>
      <c r="V197" s="459">
        <v>6</v>
      </c>
      <c r="W197" s="460">
        <v>3</v>
      </c>
      <c r="X197" s="461"/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31</v>
      </c>
      <c r="E198" s="136">
        <f t="shared" si="23"/>
        <v>12</v>
      </c>
      <c r="F198" s="486">
        <f t="shared" si="23"/>
        <v>19</v>
      </c>
      <c r="G198" s="487"/>
      <c r="H198" s="488"/>
      <c r="I198" s="489"/>
      <c r="J198" s="488"/>
      <c r="K198" s="489"/>
      <c r="L198" s="488"/>
      <c r="M198" s="489"/>
      <c r="N198" s="488"/>
      <c r="O198" s="489">
        <v>1</v>
      </c>
      <c r="P198" s="488"/>
      <c r="Q198" s="489">
        <v>3</v>
      </c>
      <c r="R198" s="488">
        <v>1</v>
      </c>
      <c r="S198" s="489">
        <v>5</v>
      </c>
      <c r="T198" s="488">
        <v>18</v>
      </c>
      <c r="U198" s="489">
        <v>3</v>
      </c>
      <c r="V198" s="490"/>
      <c r="W198" s="491">
        <v>0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21</v>
      </c>
      <c r="E203" s="501">
        <f t="shared" si="25"/>
        <v>6</v>
      </c>
      <c r="F203" s="502">
        <f t="shared" si="25"/>
        <v>15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3</v>
      </c>
      <c r="T203" s="452">
        <v>12</v>
      </c>
      <c r="U203" s="453">
        <v>3</v>
      </c>
      <c r="V203" s="454">
        <v>3</v>
      </c>
      <c r="W203" s="455">
        <v>3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33</v>
      </c>
      <c r="E204" s="495">
        <f t="shared" si="25"/>
        <v>8</v>
      </c>
      <c r="F204" s="496">
        <f t="shared" si="25"/>
        <v>25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1</v>
      </c>
      <c r="T204" s="152">
        <v>16</v>
      </c>
      <c r="U204" s="153">
        <v>7</v>
      </c>
      <c r="V204" s="459">
        <v>9</v>
      </c>
      <c r="W204" s="460">
        <v>2</v>
      </c>
      <c r="X204" s="461">
        <v>1</v>
      </c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13</v>
      </c>
      <c r="E205" s="495">
        <f t="shared" si="25"/>
        <v>2</v>
      </c>
      <c r="F205" s="496">
        <f t="shared" si="25"/>
        <v>11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1</v>
      </c>
      <c r="T205" s="152">
        <v>8</v>
      </c>
      <c r="U205" s="153">
        <v>1</v>
      </c>
      <c r="V205" s="459">
        <v>3</v>
      </c>
      <c r="W205" s="460">
        <v>3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19</v>
      </c>
      <c r="E206" s="498">
        <f t="shared" si="25"/>
        <v>7</v>
      </c>
      <c r="F206" s="499">
        <f t="shared" si="25"/>
        <v>12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2</v>
      </c>
      <c r="T206" s="444">
        <v>6</v>
      </c>
      <c r="U206" s="445">
        <v>5</v>
      </c>
      <c r="V206" s="446">
        <v>6</v>
      </c>
      <c r="W206" s="447">
        <v>1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524"/>
      <c r="H218" s="525"/>
      <c r="I218" s="526"/>
      <c r="J218" s="525"/>
      <c r="K218" s="526"/>
      <c r="L218" s="525"/>
      <c r="M218" s="526"/>
      <c r="N218" s="525"/>
      <c r="O218" s="526"/>
      <c r="P218" s="525"/>
      <c r="Q218" s="526"/>
      <c r="R218" s="525"/>
      <c r="S218" s="526"/>
      <c r="T218" s="525"/>
      <c r="U218" s="526"/>
      <c r="V218" s="527"/>
      <c r="W218" s="528">
        <v>0</v>
      </c>
      <c r="X218" s="529"/>
      <c r="Y218" s="529"/>
      <c r="Z218" s="530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496</v>
      </c>
      <c r="E219" s="532">
        <f t="shared" si="25"/>
        <v>198</v>
      </c>
      <c r="F219" s="533">
        <f t="shared" si="25"/>
        <v>298</v>
      </c>
      <c r="G219" s="531">
        <f>SUM(G171+G175+G179+G183+G187+G191+G195+G199+G203+G207+G211+G215)</f>
        <v>18</v>
      </c>
      <c r="H219" s="534">
        <f>SUM(H171+H175+H179+H183+H187+H191+H195+H199+H203+H207+H211+H215)</f>
        <v>22</v>
      </c>
      <c r="I219" s="535">
        <f t="shared" ref="I219:Y219" si="26">SUM(I171+I175+I179+I183+I187+I191+I195+I199+I203+I207+I211+I215)</f>
        <v>13</v>
      </c>
      <c r="J219" s="534">
        <f t="shared" si="26"/>
        <v>9</v>
      </c>
      <c r="K219" s="535">
        <f t="shared" si="26"/>
        <v>4</v>
      </c>
      <c r="L219" s="534">
        <f>SUM(L171+L175+L179+L183+L187+L191+L195+L199+L203+L207+L211+L215)</f>
        <v>4</v>
      </c>
      <c r="M219" s="535">
        <f>SUM(M171+M175+M179+M183+M187+M191+M195+M199+M203+M207+M211+M215)</f>
        <v>0</v>
      </c>
      <c r="N219" s="534">
        <f t="shared" si="26"/>
        <v>2</v>
      </c>
      <c r="O219" s="535">
        <f t="shared" si="26"/>
        <v>38</v>
      </c>
      <c r="P219" s="534">
        <f t="shared" si="26"/>
        <v>35</v>
      </c>
      <c r="Q219" s="535">
        <f t="shared" si="26"/>
        <v>60</v>
      </c>
      <c r="R219" s="534">
        <f t="shared" si="26"/>
        <v>58</v>
      </c>
      <c r="S219" s="535">
        <f t="shared" si="26"/>
        <v>50</v>
      </c>
      <c r="T219" s="534">
        <f t="shared" si="26"/>
        <v>149</v>
      </c>
      <c r="U219" s="535">
        <f t="shared" si="26"/>
        <v>15</v>
      </c>
      <c r="V219" s="536">
        <f t="shared" si="26"/>
        <v>19</v>
      </c>
      <c r="W219" s="537">
        <f>SUM(W171+W175+W179+W183+W187+W191+W195+W199+W203+W207+W211+W215)</f>
        <v>11</v>
      </c>
      <c r="X219" s="538">
        <f t="shared" si="26"/>
        <v>2</v>
      </c>
      <c r="Y219" s="538">
        <f t="shared" si="26"/>
        <v>0</v>
      </c>
      <c r="Z219" s="539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419</v>
      </c>
      <c r="E220" s="540">
        <f t="shared" ref="E220:F222" si="27">SUM(G220+I220+K220+M220+O220+Q220+S220+U220)</f>
        <v>140</v>
      </c>
      <c r="F220" s="342">
        <f>SUM(H220+J220+L220+N220+P220+R220+T220+V220)</f>
        <v>279</v>
      </c>
      <c r="G220" s="403">
        <f t="shared" ref="G220:Y222" si="28">SUM(G172+G176+G180+G184+G188+G192+G196+G200+G204+G208+G212+G216)</f>
        <v>14</v>
      </c>
      <c r="H220" s="541">
        <f t="shared" si="28"/>
        <v>19</v>
      </c>
      <c r="I220" s="542">
        <f t="shared" si="28"/>
        <v>12</v>
      </c>
      <c r="J220" s="541">
        <f t="shared" si="28"/>
        <v>6</v>
      </c>
      <c r="K220" s="542">
        <f t="shared" si="28"/>
        <v>10</v>
      </c>
      <c r="L220" s="541">
        <f t="shared" si="28"/>
        <v>4</v>
      </c>
      <c r="M220" s="542">
        <f t="shared" si="28"/>
        <v>0</v>
      </c>
      <c r="N220" s="541">
        <f t="shared" si="28"/>
        <v>0</v>
      </c>
      <c r="O220" s="542">
        <f t="shared" si="28"/>
        <v>10</v>
      </c>
      <c r="P220" s="541">
        <f t="shared" si="28"/>
        <v>12</v>
      </c>
      <c r="Q220" s="542">
        <f t="shared" si="28"/>
        <v>25</v>
      </c>
      <c r="R220" s="541">
        <f t="shared" si="28"/>
        <v>24</v>
      </c>
      <c r="S220" s="542">
        <f t="shared" si="28"/>
        <v>51</v>
      </c>
      <c r="T220" s="541">
        <f t="shared" si="28"/>
        <v>193</v>
      </c>
      <c r="U220" s="542">
        <f t="shared" si="28"/>
        <v>18</v>
      </c>
      <c r="V220" s="543">
        <f t="shared" si="28"/>
        <v>21</v>
      </c>
      <c r="W220" s="544">
        <f t="shared" si="28"/>
        <v>15</v>
      </c>
      <c r="X220" s="540">
        <f t="shared" si="28"/>
        <v>8</v>
      </c>
      <c r="Y220" s="540">
        <f t="shared" si="28"/>
        <v>0</v>
      </c>
      <c r="Z220" s="32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201</v>
      </c>
      <c r="E221" s="540">
        <f t="shared" si="27"/>
        <v>68</v>
      </c>
      <c r="F221" s="342">
        <f t="shared" si="27"/>
        <v>133</v>
      </c>
      <c r="G221" s="403">
        <f t="shared" si="28"/>
        <v>14</v>
      </c>
      <c r="H221" s="541">
        <f t="shared" si="28"/>
        <v>14</v>
      </c>
      <c r="I221" s="542">
        <f t="shared" si="28"/>
        <v>5</v>
      </c>
      <c r="J221" s="541">
        <f t="shared" si="28"/>
        <v>2</v>
      </c>
      <c r="K221" s="542">
        <f t="shared" si="28"/>
        <v>1</v>
      </c>
      <c r="L221" s="541">
        <f t="shared" si="28"/>
        <v>2</v>
      </c>
      <c r="M221" s="542">
        <f t="shared" si="28"/>
        <v>0</v>
      </c>
      <c r="N221" s="541">
        <f t="shared" si="28"/>
        <v>0</v>
      </c>
      <c r="O221" s="542">
        <f t="shared" si="28"/>
        <v>7</v>
      </c>
      <c r="P221" s="541">
        <f t="shared" si="28"/>
        <v>5</v>
      </c>
      <c r="Q221" s="542">
        <f t="shared" si="28"/>
        <v>6</v>
      </c>
      <c r="R221" s="541">
        <f t="shared" si="28"/>
        <v>9</v>
      </c>
      <c r="S221" s="542">
        <f t="shared" si="28"/>
        <v>29</v>
      </c>
      <c r="T221" s="541">
        <f t="shared" si="28"/>
        <v>89</v>
      </c>
      <c r="U221" s="542">
        <f t="shared" si="28"/>
        <v>6</v>
      </c>
      <c r="V221" s="543">
        <f t="shared" si="28"/>
        <v>12</v>
      </c>
      <c r="W221" s="544">
        <f t="shared" si="28"/>
        <v>13</v>
      </c>
      <c r="X221" s="540">
        <f t="shared" si="28"/>
        <v>2</v>
      </c>
      <c r="Y221" s="540">
        <f>SUM(Y171+Y175+Y179+Y183+Y187+Y191+Y195+Y199+Y203+Y207+Y211+Y215)</f>
        <v>0</v>
      </c>
      <c r="Z221" s="46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177</v>
      </c>
      <c r="E222" s="545">
        <f t="shared" si="27"/>
        <v>63</v>
      </c>
      <c r="F222" s="384">
        <f t="shared" si="27"/>
        <v>114</v>
      </c>
      <c r="G222" s="404">
        <f t="shared" si="28"/>
        <v>8</v>
      </c>
      <c r="H222" s="546">
        <f t="shared" si="28"/>
        <v>0</v>
      </c>
      <c r="I222" s="547">
        <f t="shared" si="28"/>
        <v>3</v>
      </c>
      <c r="J222" s="546">
        <f t="shared" si="28"/>
        <v>2</v>
      </c>
      <c r="K222" s="547">
        <f t="shared" si="28"/>
        <v>3</v>
      </c>
      <c r="L222" s="546">
        <f t="shared" si="28"/>
        <v>0</v>
      </c>
      <c r="M222" s="547">
        <f t="shared" si="28"/>
        <v>0</v>
      </c>
      <c r="N222" s="546">
        <f t="shared" si="28"/>
        <v>0</v>
      </c>
      <c r="O222" s="547">
        <f t="shared" si="28"/>
        <v>7</v>
      </c>
      <c r="P222" s="546">
        <f t="shared" si="28"/>
        <v>3</v>
      </c>
      <c r="Q222" s="547">
        <f t="shared" si="28"/>
        <v>11</v>
      </c>
      <c r="R222" s="546">
        <f t="shared" si="28"/>
        <v>14</v>
      </c>
      <c r="S222" s="547">
        <f t="shared" si="28"/>
        <v>22</v>
      </c>
      <c r="T222" s="546">
        <f t="shared" si="28"/>
        <v>86</v>
      </c>
      <c r="U222" s="547">
        <f t="shared" si="28"/>
        <v>9</v>
      </c>
      <c r="V222" s="548">
        <f t="shared" si="28"/>
        <v>9</v>
      </c>
      <c r="W222" s="549">
        <f t="shared" si="28"/>
        <v>6</v>
      </c>
      <c r="X222" s="545">
        <f t="shared" si="28"/>
        <v>3</v>
      </c>
      <c r="Y222" s="545">
        <f>SUM(Y173+Y177+Y181+Y185+Y189+Y193+Y197+Y201+Y205+Y209+Y213+Y217)</f>
        <v>0</v>
      </c>
      <c r="Z222" s="462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55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111" t="s">
        <v>1</v>
      </c>
      <c r="E226" s="111" t="s">
        <v>2</v>
      </c>
      <c r="F226" s="69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4438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5">
    <dataValidation type="whole" allowBlank="1" showInputMessage="1" showErrorMessage="1" errorTitle="Error de ingreso" error="Debe ingresar sólo números enteros positivos." sqref="D238:E241" xr:uid="{00000000-0002-0000-0100-000000000000}">
      <formula1>0</formula1>
      <formula2>99999</formula2>
    </dataValidation>
    <dataValidation type="decimal" allowBlank="1" showInputMessage="1" showErrorMessage="1" errorTitle="Error de ingreso" error="Debe ingresar sólo números enteros y/o con decimales." sqref="B238:C238" xr:uid="{00000000-0002-0000-0100-000001000000}">
      <formula1>0</formula1>
      <formula2>99999</formula2>
    </dataValidation>
    <dataValidation type="whole" allowBlank="1" showInputMessage="1" showErrorMessage="1" errorTitle="ERROR" error="Por favor ingrese solo Números." sqref="I126:N133" xr:uid="{00000000-0002-0000-0100-000002000000}">
      <formula1>0</formula1>
      <formula2>1000000000</formula2>
    </dataValidation>
    <dataValidation type="whole" allowBlank="1" showInputMessage="1" showErrorMessage="1" errorTitle="Error de ingreso" error="Debe ingresar sólo números." sqref="G12:AG15 C244:E250 G43:AG47 G50:AG55 U49:AG49 D59:E69 E73:F74 E78:S106 E112:R117 G19:AI37 G154:AA157 E162:J164 G169:Z218 E227:P232 I123:N125 I134:N149 G123:H149 B239:C241" xr:uid="{00000000-0002-0000-0100-000003000000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00000000-0002-0000-0100-000004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N385"/>
  <sheetViews>
    <sheetView workbookViewId="0">
      <selection activeCell="D219" sqref="D219:D222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2.85546875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0.85546875" style="139" customWidth="1"/>
    <col min="79" max="104" width="10.85546875" style="48" hidden="1" customWidth="1"/>
    <col min="105" max="105" width="10.8554687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",[3]NOMBRE!B2," - ","( ",[3]NOMBRE!C2,[3]NOMBRE!D2,[3]NOMBRE!E2,[3]NOMBRE!F2,[3]NOMBRE!G2,"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",[3]NOMBRE!B6," - ","( ",[3]NOMBRE!C6,[3]NOMBRE!D6," )")</f>
        <v>MES: FEBRERO - ( 02 )</v>
      </c>
      <c r="BU4" s="47"/>
      <c r="BV4" s="47"/>
      <c r="BW4" s="47"/>
    </row>
    <row r="5" spans="1:90" ht="16.149999999999999" customHeight="1" x14ac:dyDescent="0.2">
      <c r="A5" s="45" t="str">
        <f>CONCATENATE("AÑO: ",[3]NOMBRE!B7)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168" t="s">
        <v>2</v>
      </c>
      <c r="H11" s="156" t="s">
        <v>3</v>
      </c>
      <c r="I11" s="168" t="s">
        <v>2</v>
      </c>
      <c r="J11" s="156" t="s">
        <v>3</v>
      </c>
      <c r="K11" s="168" t="s">
        <v>2</v>
      </c>
      <c r="L11" s="156" t="s">
        <v>3</v>
      </c>
      <c r="M11" s="168" t="s">
        <v>2</v>
      </c>
      <c r="N11" s="156" t="s">
        <v>3</v>
      </c>
      <c r="O11" s="168" t="s">
        <v>2</v>
      </c>
      <c r="P11" s="156" t="s">
        <v>3</v>
      </c>
      <c r="Q11" s="168" t="s">
        <v>2</v>
      </c>
      <c r="R11" s="156" t="s">
        <v>3</v>
      </c>
      <c r="S11" s="168" t="s">
        <v>2</v>
      </c>
      <c r="T11" s="156" t="s">
        <v>3</v>
      </c>
      <c r="U11" s="168" t="s">
        <v>2</v>
      </c>
      <c r="V11" s="156" t="s">
        <v>3</v>
      </c>
      <c r="W11" s="168" t="s">
        <v>2</v>
      </c>
      <c r="X11" s="156" t="s">
        <v>3</v>
      </c>
      <c r="Y11" s="168" t="s">
        <v>2</v>
      </c>
      <c r="Z11" s="156" t="s">
        <v>3</v>
      </c>
      <c r="AA11" s="168" t="s">
        <v>2</v>
      </c>
      <c r="AB11" s="156" t="s">
        <v>3</v>
      </c>
      <c r="AC11" s="168" t="s">
        <v>2</v>
      </c>
      <c r="AD11" s="191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206</v>
      </c>
      <c r="E12" s="193">
        <f t="shared" ref="E12:F15" si="0">SUM(G12+I12+K12+M12+O12+Q12+S12+U12+W12+Y12+AA12+AC12)</f>
        <v>75</v>
      </c>
      <c r="F12" s="194">
        <f>SUM(H12+J12+L12+N12+P12+R12+T12+V12+X12+Z12+AB12+AD12)</f>
        <v>131</v>
      </c>
      <c r="G12" s="18"/>
      <c r="H12" s="19"/>
      <c r="I12" s="1"/>
      <c r="J12" s="19"/>
      <c r="K12" s="1"/>
      <c r="L12" s="19"/>
      <c r="M12" s="18"/>
      <c r="N12" s="19">
        <v>2</v>
      </c>
      <c r="O12" s="18"/>
      <c r="P12" s="19"/>
      <c r="Q12" s="18"/>
      <c r="R12" s="20"/>
      <c r="S12" s="18"/>
      <c r="T12" s="20">
        <v>1</v>
      </c>
      <c r="U12" s="18">
        <v>1</v>
      </c>
      <c r="V12" s="20">
        <v>2</v>
      </c>
      <c r="W12" s="18">
        <v>19</v>
      </c>
      <c r="X12" s="20">
        <v>18</v>
      </c>
      <c r="Y12" s="18">
        <v>20</v>
      </c>
      <c r="Z12" s="20">
        <v>22</v>
      </c>
      <c r="AA12" s="18">
        <v>31</v>
      </c>
      <c r="AB12" s="20">
        <v>77</v>
      </c>
      <c r="AC12" s="182">
        <v>4</v>
      </c>
      <c r="AD12" s="64">
        <v>9</v>
      </c>
      <c r="AE12" s="19">
        <v>11</v>
      </c>
      <c r="AF12" s="76">
        <v>0</v>
      </c>
      <c r="AG12" s="76">
        <v>0</v>
      </c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366</v>
      </c>
      <c r="E13" s="193">
        <f t="shared" si="0"/>
        <v>118</v>
      </c>
      <c r="F13" s="194">
        <f t="shared" si="0"/>
        <v>248</v>
      </c>
      <c r="G13" s="7"/>
      <c r="H13" s="21"/>
      <c r="I13" s="7"/>
      <c r="J13" s="21"/>
      <c r="K13" s="7">
        <v>1</v>
      </c>
      <c r="L13" s="21"/>
      <c r="M13" s="7">
        <v>3</v>
      </c>
      <c r="N13" s="21">
        <v>5</v>
      </c>
      <c r="O13" s="7">
        <v>2</v>
      </c>
      <c r="P13" s="21">
        <v>6</v>
      </c>
      <c r="Q13" s="7">
        <v>2</v>
      </c>
      <c r="R13" s="8">
        <v>6</v>
      </c>
      <c r="S13" s="7">
        <v>9</v>
      </c>
      <c r="T13" s="8">
        <v>4</v>
      </c>
      <c r="U13" s="7"/>
      <c r="V13" s="8">
        <v>1</v>
      </c>
      <c r="W13" s="7">
        <v>14</v>
      </c>
      <c r="X13" s="8">
        <v>14</v>
      </c>
      <c r="Y13" s="7">
        <v>12</v>
      </c>
      <c r="Z13" s="8">
        <v>20</v>
      </c>
      <c r="AA13" s="7">
        <v>53</v>
      </c>
      <c r="AB13" s="8">
        <v>162</v>
      </c>
      <c r="AC13" s="22">
        <v>22</v>
      </c>
      <c r="AD13" s="38">
        <v>30</v>
      </c>
      <c r="AE13" s="21">
        <v>16</v>
      </c>
      <c r="AF13" s="23">
        <v>0</v>
      </c>
      <c r="AG13" s="23">
        <v>0</v>
      </c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6</v>
      </c>
      <c r="E14" s="193">
        <f t="shared" si="0"/>
        <v>4</v>
      </c>
      <c r="F14" s="194">
        <f t="shared" si="0"/>
        <v>2</v>
      </c>
      <c r="G14" s="7"/>
      <c r="H14" s="21"/>
      <c r="I14" s="7"/>
      <c r="J14" s="21"/>
      <c r="K14" s="7"/>
      <c r="L14" s="21"/>
      <c r="M14" s="7"/>
      <c r="N14" s="8"/>
      <c r="O14" s="7"/>
      <c r="P14" s="8"/>
      <c r="Q14" s="7"/>
      <c r="R14" s="8"/>
      <c r="S14" s="7"/>
      <c r="T14" s="8"/>
      <c r="U14" s="7"/>
      <c r="V14" s="8"/>
      <c r="W14" s="7">
        <v>1</v>
      </c>
      <c r="X14" s="8"/>
      <c r="Y14" s="7">
        <v>2</v>
      </c>
      <c r="Z14" s="8"/>
      <c r="AA14" s="7">
        <v>1</v>
      </c>
      <c r="AB14" s="8">
        <v>2</v>
      </c>
      <c r="AC14" s="7"/>
      <c r="AD14" s="38"/>
      <c r="AE14" s="21">
        <v>0</v>
      </c>
      <c r="AF14" s="23">
        <v>0</v>
      </c>
      <c r="AG14" s="23">
        <v>0</v>
      </c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130</v>
      </c>
      <c r="E15" s="197">
        <f t="shared" si="0"/>
        <v>34</v>
      </c>
      <c r="F15" s="198">
        <f t="shared" si="0"/>
        <v>96</v>
      </c>
      <c r="G15" s="12"/>
      <c r="H15" s="13"/>
      <c r="I15" s="12"/>
      <c r="J15" s="13"/>
      <c r="K15" s="12"/>
      <c r="L15" s="13"/>
      <c r="M15" s="12">
        <v>1</v>
      </c>
      <c r="N15" s="14">
        <v>1</v>
      </c>
      <c r="O15" s="12"/>
      <c r="P15" s="14"/>
      <c r="Q15" s="12">
        <v>2</v>
      </c>
      <c r="R15" s="14">
        <v>1</v>
      </c>
      <c r="S15" s="12">
        <v>1</v>
      </c>
      <c r="T15" s="14"/>
      <c r="U15" s="12">
        <v>1</v>
      </c>
      <c r="V15" s="14"/>
      <c r="W15" s="12">
        <v>4</v>
      </c>
      <c r="X15" s="14">
        <v>7</v>
      </c>
      <c r="Y15" s="12">
        <v>6</v>
      </c>
      <c r="Z15" s="14">
        <v>12</v>
      </c>
      <c r="AA15" s="12">
        <v>18</v>
      </c>
      <c r="AB15" s="14">
        <v>68</v>
      </c>
      <c r="AC15" s="12">
        <v>1</v>
      </c>
      <c r="AD15" s="39">
        <v>7</v>
      </c>
      <c r="AE15" s="13">
        <v>7</v>
      </c>
      <c r="AF15" s="25">
        <v>0</v>
      </c>
      <c r="AG15" s="25">
        <v>0</v>
      </c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156" t="s">
        <v>3</v>
      </c>
      <c r="I18" s="157" t="s">
        <v>2</v>
      </c>
      <c r="J18" s="93" t="s">
        <v>3</v>
      </c>
      <c r="K18" s="157" t="s">
        <v>2</v>
      </c>
      <c r="L18" s="167" t="s">
        <v>3</v>
      </c>
      <c r="M18" s="157" t="s">
        <v>2</v>
      </c>
      <c r="N18" s="68" t="s">
        <v>3</v>
      </c>
      <c r="O18" s="157" t="s">
        <v>2</v>
      </c>
      <c r="P18" s="93" t="s">
        <v>3</v>
      </c>
      <c r="Q18" s="157" t="s">
        <v>2</v>
      </c>
      <c r="R18" s="68" t="s">
        <v>3</v>
      </c>
      <c r="S18" s="157" t="s">
        <v>2</v>
      </c>
      <c r="T18" s="93" t="s">
        <v>3</v>
      </c>
      <c r="U18" s="70" t="s">
        <v>2</v>
      </c>
      <c r="V18" s="68" t="s">
        <v>3</v>
      </c>
      <c r="W18" s="70" t="s">
        <v>2</v>
      </c>
      <c r="X18" s="68" t="s">
        <v>3</v>
      </c>
      <c r="Y18" s="70" t="s">
        <v>2</v>
      </c>
      <c r="Z18" s="68" t="s">
        <v>3</v>
      </c>
      <c r="AA18" s="70" t="s">
        <v>2</v>
      </c>
      <c r="AB18" s="68" t="s">
        <v>3</v>
      </c>
      <c r="AC18" s="70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5</v>
      </c>
      <c r="E19" s="83">
        <f>SUM(G19+I19+K19+M19+O19+Q19+S19+U19+W19+Y19+AA19+AC19)</f>
        <v>1</v>
      </c>
      <c r="F19" s="84">
        <f>SUM(H19+J19+L19+N19+P19+R19+T19+V19+X19+Z19+AB19+AD19)</f>
        <v>4</v>
      </c>
      <c r="G19" s="1"/>
      <c r="H19" s="2"/>
      <c r="I19" s="1"/>
      <c r="J19" s="104"/>
      <c r="K19" s="1"/>
      <c r="L19" s="2"/>
      <c r="M19" s="1"/>
      <c r="N19" s="2"/>
      <c r="O19" s="1"/>
      <c r="P19" s="104"/>
      <c r="Q19" s="1"/>
      <c r="R19" s="2"/>
      <c r="S19" s="1"/>
      <c r="T19" s="104"/>
      <c r="U19" s="1"/>
      <c r="V19" s="2"/>
      <c r="W19" s="1"/>
      <c r="X19" s="2"/>
      <c r="Y19" s="1"/>
      <c r="Z19" s="2"/>
      <c r="AA19" s="1">
        <v>1</v>
      </c>
      <c r="AB19" s="2">
        <v>3</v>
      </c>
      <c r="AC19" s="1"/>
      <c r="AD19" s="95">
        <v>1</v>
      </c>
      <c r="AE19" s="2">
        <v>0</v>
      </c>
      <c r="AF19" s="204">
        <v>5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8</v>
      </c>
      <c r="E23" s="86">
        <f t="shared" si="2"/>
        <v>3</v>
      </c>
      <c r="F23" s="87">
        <f t="shared" si="2"/>
        <v>5</v>
      </c>
      <c r="G23" s="7"/>
      <c r="H23" s="21"/>
      <c r="I23" s="7"/>
      <c r="J23" s="10"/>
      <c r="K23" s="7"/>
      <c r="L23" s="21"/>
      <c r="M23" s="7"/>
      <c r="N23" s="21"/>
      <c r="O23" s="7"/>
      <c r="P23" s="10"/>
      <c r="Q23" s="7"/>
      <c r="R23" s="21"/>
      <c r="S23" s="7"/>
      <c r="T23" s="10"/>
      <c r="U23" s="7"/>
      <c r="V23" s="21"/>
      <c r="W23" s="7">
        <v>3</v>
      </c>
      <c r="X23" s="21">
        <v>5</v>
      </c>
      <c r="Y23" s="7"/>
      <c r="Z23" s="21"/>
      <c r="AA23" s="7"/>
      <c r="AB23" s="21"/>
      <c r="AC23" s="7"/>
      <c r="AD23" s="96"/>
      <c r="AE23" s="21">
        <v>0</v>
      </c>
      <c r="AF23" s="218">
        <v>8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/>
      <c r="H24" s="21"/>
      <c r="I24" s="7"/>
      <c r="J24" s="10"/>
      <c r="K24" s="7"/>
      <c r="L24" s="21"/>
      <c r="M24" s="7"/>
      <c r="N24" s="21"/>
      <c r="O24" s="7"/>
      <c r="P24" s="10"/>
      <c r="Q24" s="7"/>
      <c r="R24" s="21"/>
      <c r="S24" s="7"/>
      <c r="T24" s="10"/>
      <c r="U24" s="7"/>
      <c r="V24" s="21"/>
      <c r="W24" s="7"/>
      <c r="X24" s="21"/>
      <c r="Y24" s="7"/>
      <c r="Z24" s="21"/>
      <c r="AA24" s="7"/>
      <c r="AB24" s="21"/>
      <c r="AC24" s="7"/>
      <c r="AD24" s="96"/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4</v>
      </c>
      <c r="E25" s="86">
        <f t="shared" si="2"/>
        <v>0</v>
      </c>
      <c r="F25" s="87">
        <f t="shared" si="2"/>
        <v>4</v>
      </c>
      <c r="G25" s="7"/>
      <c r="H25" s="21"/>
      <c r="I25" s="7"/>
      <c r="J25" s="10"/>
      <c r="K25" s="7"/>
      <c r="L25" s="21"/>
      <c r="M25" s="7"/>
      <c r="N25" s="21"/>
      <c r="O25" s="7"/>
      <c r="P25" s="10"/>
      <c r="Q25" s="7"/>
      <c r="R25" s="21"/>
      <c r="S25" s="7"/>
      <c r="T25" s="10"/>
      <c r="U25" s="7"/>
      <c r="V25" s="21"/>
      <c r="W25" s="7"/>
      <c r="X25" s="21"/>
      <c r="Y25" s="7"/>
      <c r="Z25" s="21"/>
      <c r="AA25" s="7"/>
      <c r="AB25" s="21">
        <v>4</v>
      </c>
      <c r="AC25" s="7"/>
      <c r="AD25" s="96"/>
      <c r="AE25" s="21">
        <v>0</v>
      </c>
      <c r="AF25" s="218">
        <v>4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/>
      <c r="H26" s="21"/>
      <c r="I26" s="7"/>
      <c r="J26" s="10"/>
      <c r="K26" s="7"/>
      <c r="L26" s="21"/>
      <c r="M26" s="7"/>
      <c r="N26" s="21"/>
      <c r="O26" s="7"/>
      <c r="P26" s="10"/>
      <c r="Q26" s="7"/>
      <c r="R26" s="21"/>
      <c r="S26" s="7"/>
      <c r="T26" s="10"/>
      <c r="U26" s="7"/>
      <c r="V26" s="21"/>
      <c r="W26" s="7"/>
      <c r="X26" s="21"/>
      <c r="Y26" s="7"/>
      <c r="Z26" s="21"/>
      <c r="AA26" s="7"/>
      <c r="AB26" s="21"/>
      <c r="AC26" s="7"/>
      <c r="AD26" s="96"/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0</v>
      </c>
      <c r="E27" s="86">
        <f t="shared" si="2"/>
        <v>0</v>
      </c>
      <c r="F27" s="87">
        <f t="shared" si="2"/>
        <v>0</v>
      </c>
      <c r="G27" s="7"/>
      <c r="H27" s="21"/>
      <c r="I27" s="7"/>
      <c r="J27" s="10"/>
      <c r="K27" s="7"/>
      <c r="L27" s="21"/>
      <c r="M27" s="7"/>
      <c r="N27" s="21"/>
      <c r="O27" s="7"/>
      <c r="P27" s="10"/>
      <c r="Q27" s="7"/>
      <c r="R27" s="21"/>
      <c r="S27" s="7"/>
      <c r="T27" s="10"/>
      <c r="U27" s="7"/>
      <c r="V27" s="21"/>
      <c r="W27" s="7"/>
      <c r="X27" s="21"/>
      <c r="Y27" s="7"/>
      <c r="Z27" s="21"/>
      <c r="AA27" s="7"/>
      <c r="AB27" s="21"/>
      <c r="AC27" s="7"/>
      <c r="AD27" s="96"/>
      <c r="AE27" s="21"/>
      <c r="AF27" s="218"/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4</v>
      </c>
      <c r="E28" s="220">
        <f t="shared" si="2"/>
        <v>0</v>
      </c>
      <c r="F28" s="221">
        <f t="shared" si="2"/>
        <v>4</v>
      </c>
      <c r="G28" s="1"/>
      <c r="H28" s="2"/>
      <c r="I28" s="1"/>
      <c r="J28" s="104"/>
      <c r="K28" s="1"/>
      <c r="L28" s="2"/>
      <c r="M28" s="1"/>
      <c r="N28" s="2"/>
      <c r="O28" s="1"/>
      <c r="P28" s="104"/>
      <c r="Q28" s="1"/>
      <c r="R28" s="2"/>
      <c r="S28" s="1"/>
      <c r="T28" s="104"/>
      <c r="U28" s="1"/>
      <c r="V28" s="2"/>
      <c r="W28" s="1"/>
      <c r="X28" s="2"/>
      <c r="Y28" s="1"/>
      <c r="Z28" s="2"/>
      <c r="AA28" s="1"/>
      <c r="AB28" s="2">
        <v>4</v>
      </c>
      <c r="AC28" s="1"/>
      <c r="AD28" s="95"/>
      <c r="AE28" s="2">
        <v>0</v>
      </c>
      <c r="AF28" s="204">
        <v>4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/>
      <c r="H29" s="19"/>
      <c r="I29" s="18"/>
      <c r="J29" s="63"/>
      <c r="K29" s="18"/>
      <c r="L29" s="19"/>
      <c r="M29" s="18"/>
      <c r="N29" s="19"/>
      <c r="O29" s="18"/>
      <c r="P29" s="63"/>
      <c r="Q29" s="18"/>
      <c r="R29" s="19"/>
      <c r="S29" s="18"/>
      <c r="T29" s="63"/>
      <c r="U29" s="18"/>
      <c r="V29" s="19"/>
      <c r="W29" s="18"/>
      <c r="X29" s="19"/>
      <c r="Y29" s="18"/>
      <c r="Z29" s="19"/>
      <c r="AA29" s="18"/>
      <c r="AB29" s="19"/>
      <c r="AC29" s="18"/>
      <c r="AD29" s="206"/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/>
      <c r="H30" s="21"/>
      <c r="I30" s="7"/>
      <c r="J30" s="10"/>
      <c r="K30" s="7"/>
      <c r="L30" s="21"/>
      <c r="M30" s="7"/>
      <c r="N30" s="21"/>
      <c r="O30" s="7"/>
      <c r="P30" s="10"/>
      <c r="Q30" s="7"/>
      <c r="R30" s="21"/>
      <c r="S30" s="7"/>
      <c r="T30" s="10"/>
      <c r="U30" s="7"/>
      <c r="V30" s="21"/>
      <c r="W30" s="7"/>
      <c r="X30" s="21"/>
      <c r="Y30" s="7"/>
      <c r="Z30" s="21"/>
      <c r="AA30" s="7"/>
      <c r="AB30" s="21"/>
      <c r="AC30" s="7"/>
      <c r="AD30" s="96"/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/>
      <c r="H31" s="21"/>
      <c r="I31" s="7"/>
      <c r="J31" s="10"/>
      <c r="K31" s="7"/>
      <c r="L31" s="21"/>
      <c r="M31" s="7"/>
      <c r="N31" s="21"/>
      <c r="O31" s="7"/>
      <c r="P31" s="10"/>
      <c r="Q31" s="7"/>
      <c r="R31" s="21"/>
      <c r="S31" s="7"/>
      <c r="T31" s="10"/>
      <c r="U31" s="7"/>
      <c r="V31" s="21"/>
      <c r="W31" s="7"/>
      <c r="X31" s="21"/>
      <c r="Y31" s="7"/>
      <c r="Z31" s="21"/>
      <c r="AA31" s="7"/>
      <c r="AB31" s="21"/>
      <c r="AC31" s="7"/>
      <c r="AD31" s="96"/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/>
      <c r="H32" s="21"/>
      <c r="I32" s="7"/>
      <c r="J32" s="10"/>
      <c r="K32" s="7"/>
      <c r="L32" s="21"/>
      <c r="M32" s="7"/>
      <c r="N32" s="21"/>
      <c r="O32" s="7"/>
      <c r="P32" s="10"/>
      <c r="Q32" s="7"/>
      <c r="R32" s="21"/>
      <c r="S32" s="7"/>
      <c r="T32" s="10"/>
      <c r="U32" s="7"/>
      <c r="V32" s="21"/>
      <c r="W32" s="7"/>
      <c r="X32" s="21"/>
      <c r="Y32" s="7"/>
      <c r="Z32" s="21"/>
      <c r="AA32" s="7"/>
      <c r="AB32" s="21"/>
      <c r="AC32" s="7"/>
      <c r="AD32" s="96"/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/>
      <c r="H33" s="21"/>
      <c r="I33" s="7"/>
      <c r="J33" s="10"/>
      <c r="K33" s="7"/>
      <c r="L33" s="21"/>
      <c r="M33" s="7"/>
      <c r="N33" s="21"/>
      <c r="O33" s="7"/>
      <c r="P33" s="10"/>
      <c r="Q33" s="7"/>
      <c r="R33" s="21"/>
      <c r="S33" s="7"/>
      <c r="T33" s="10"/>
      <c r="U33" s="7"/>
      <c r="V33" s="21"/>
      <c r="W33" s="7"/>
      <c r="X33" s="21"/>
      <c r="Y33" s="7"/>
      <c r="Z33" s="21"/>
      <c r="AA33" s="7"/>
      <c r="AB33" s="21"/>
      <c r="AC33" s="7"/>
      <c r="AD33" s="96"/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601</v>
      </c>
      <c r="E37" s="89">
        <f t="shared" si="3"/>
        <v>152</v>
      </c>
      <c r="F37" s="90">
        <f t="shared" si="3"/>
        <v>449</v>
      </c>
      <c r="G37" s="175"/>
      <c r="H37" s="112"/>
      <c r="I37" s="34"/>
      <c r="J37" s="108"/>
      <c r="K37" s="175"/>
      <c r="L37" s="112">
        <v>1</v>
      </c>
      <c r="M37" s="175"/>
      <c r="N37" s="112">
        <v>8</v>
      </c>
      <c r="O37" s="175">
        <v>2</v>
      </c>
      <c r="P37" s="108">
        <v>2</v>
      </c>
      <c r="Q37" s="175">
        <v>8</v>
      </c>
      <c r="R37" s="112"/>
      <c r="S37" s="175">
        <v>3</v>
      </c>
      <c r="T37" s="108">
        <v>5</v>
      </c>
      <c r="U37" s="175">
        <v>1</v>
      </c>
      <c r="V37" s="112">
        <v>1</v>
      </c>
      <c r="W37" s="175">
        <v>10</v>
      </c>
      <c r="X37" s="112">
        <v>20</v>
      </c>
      <c r="Y37" s="175">
        <v>8</v>
      </c>
      <c r="Z37" s="112">
        <v>15</v>
      </c>
      <c r="AA37" s="175">
        <v>117</v>
      </c>
      <c r="AB37" s="112">
        <v>318</v>
      </c>
      <c r="AC37" s="175">
        <v>3</v>
      </c>
      <c r="AD37" s="228">
        <v>79</v>
      </c>
      <c r="AE37" s="112">
        <v>11</v>
      </c>
      <c r="AF37" s="112">
        <v>601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622</v>
      </c>
      <c r="E38" s="79">
        <f t="shared" si="4"/>
        <v>156</v>
      </c>
      <c r="F38" s="159">
        <f t="shared" si="4"/>
        <v>466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0</v>
      </c>
      <c r="L38" s="159">
        <f t="shared" si="4"/>
        <v>1</v>
      </c>
      <c r="M38" s="78">
        <f t="shared" si="4"/>
        <v>0</v>
      </c>
      <c r="N38" s="159">
        <f t="shared" si="4"/>
        <v>8</v>
      </c>
      <c r="O38" s="78">
        <f t="shared" si="4"/>
        <v>2</v>
      </c>
      <c r="P38" s="159">
        <f t="shared" si="4"/>
        <v>2</v>
      </c>
      <c r="Q38" s="78">
        <f t="shared" si="4"/>
        <v>8</v>
      </c>
      <c r="R38" s="159">
        <f t="shared" si="4"/>
        <v>0</v>
      </c>
      <c r="S38" s="78">
        <f t="shared" si="4"/>
        <v>3</v>
      </c>
      <c r="T38" s="159">
        <f t="shared" si="4"/>
        <v>5</v>
      </c>
      <c r="U38" s="78">
        <f t="shared" si="4"/>
        <v>1</v>
      </c>
      <c r="V38" s="159">
        <f t="shared" si="4"/>
        <v>1</v>
      </c>
      <c r="W38" s="78">
        <f t="shared" si="4"/>
        <v>13</v>
      </c>
      <c r="X38" s="159">
        <f t="shared" si="4"/>
        <v>25</v>
      </c>
      <c r="Y38" s="78">
        <f t="shared" si="4"/>
        <v>8</v>
      </c>
      <c r="Z38" s="159">
        <f t="shared" si="4"/>
        <v>15</v>
      </c>
      <c r="AA38" s="78">
        <f t="shared" si="4"/>
        <v>118</v>
      </c>
      <c r="AB38" s="159">
        <f t="shared" si="4"/>
        <v>329</v>
      </c>
      <c r="AC38" s="78">
        <f t="shared" si="4"/>
        <v>3</v>
      </c>
      <c r="AD38" s="159">
        <f t="shared" si="4"/>
        <v>80</v>
      </c>
      <c r="AE38" s="176">
        <f t="shared" si="4"/>
        <v>11</v>
      </c>
      <c r="AF38" s="176">
        <f t="shared" si="4"/>
        <v>622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237" t="s">
        <v>3</v>
      </c>
      <c r="G42" s="238" t="s">
        <v>2</v>
      </c>
      <c r="H42" s="239" t="s">
        <v>3</v>
      </c>
      <c r="I42" s="240" t="s">
        <v>2</v>
      </c>
      <c r="J42" s="241" t="s">
        <v>3</v>
      </c>
      <c r="K42" s="238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244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257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257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156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156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156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257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156">
        <f t="shared" si="9"/>
        <v>0</v>
      </c>
      <c r="G56" s="40">
        <f t="shared" si="9"/>
        <v>0</v>
      </c>
      <c r="H56" s="156">
        <f t="shared" si="9"/>
        <v>0</v>
      </c>
      <c r="I56" s="40">
        <f t="shared" si="9"/>
        <v>0</v>
      </c>
      <c r="J56" s="162">
        <f t="shared" si="9"/>
        <v>0</v>
      </c>
      <c r="K56" s="168">
        <f t="shared" si="9"/>
        <v>0</v>
      </c>
      <c r="L56" s="156">
        <f t="shared" si="9"/>
        <v>0</v>
      </c>
      <c r="M56" s="40">
        <f t="shared" si="9"/>
        <v>0</v>
      </c>
      <c r="N56" s="156">
        <f t="shared" si="9"/>
        <v>0</v>
      </c>
      <c r="O56" s="40">
        <f t="shared" si="9"/>
        <v>0</v>
      </c>
      <c r="P56" s="156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156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70" t="s">
        <v>1</v>
      </c>
      <c r="E77" s="40" t="s">
        <v>2</v>
      </c>
      <c r="F77" s="156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322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59</v>
      </c>
      <c r="E78" s="18">
        <v>13</v>
      </c>
      <c r="F78" s="62">
        <v>46</v>
      </c>
      <c r="G78" s="1"/>
      <c r="H78" s="5">
        <v>1</v>
      </c>
      <c r="I78" s="5">
        <v>1</v>
      </c>
      <c r="J78" s="5">
        <v>2</v>
      </c>
      <c r="K78" s="5">
        <v>5</v>
      </c>
      <c r="L78" s="5">
        <v>5</v>
      </c>
      <c r="M78" s="4">
        <v>36</v>
      </c>
      <c r="N78" s="95">
        <v>9</v>
      </c>
      <c r="O78" s="2">
        <v>9</v>
      </c>
      <c r="P78" s="27">
        <v>59</v>
      </c>
      <c r="Q78" s="27">
        <v>1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32</v>
      </c>
      <c r="E79" s="7">
        <v>12</v>
      </c>
      <c r="F79" s="9">
        <v>20</v>
      </c>
      <c r="G79" s="7">
        <v>1</v>
      </c>
      <c r="H79" s="11"/>
      <c r="I79" s="11"/>
      <c r="J79" s="11"/>
      <c r="K79" s="11">
        <v>3</v>
      </c>
      <c r="L79" s="11">
        <v>4</v>
      </c>
      <c r="M79" s="9">
        <v>19</v>
      </c>
      <c r="N79" s="96">
        <v>5</v>
      </c>
      <c r="O79" s="21">
        <v>0</v>
      </c>
      <c r="P79" s="23">
        <v>32</v>
      </c>
      <c r="Q79" s="23"/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272</v>
      </c>
      <c r="E80" s="7">
        <v>101</v>
      </c>
      <c r="F80" s="9">
        <v>171</v>
      </c>
      <c r="G80" s="7">
        <v>34</v>
      </c>
      <c r="H80" s="81">
        <v>18</v>
      </c>
      <c r="I80" s="81">
        <v>10</v>
      </c>
      <c r="J80" s="81"/>
      <c r="K80" s="81">
        <v>18</v>
      </c>
      <c r="L80" s="81">
        <v>12</v>
      </c>
      <c r="M80" s="62">
        <v>139</v>
      </c>
      <c r="N80" s="206">
        <v>41</v>
      </c>
      <c r="O80" s="19">
        <v>0</v>
      </c>
      <c r="P80" s="76">
        <v>272</v>
      </c>
      <c r="Q80" s="76">
        <v>4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/>
      <c r="F81" s="9"/>
      <c r="G81" s="7"/>
      <c r="H81" s="11"/>
      <c r="I81" s="11"/>
      <c r="J81" s="11"/>
      <c r="K81" s="11"/>
      <c r="L81" s="11"/>
      <c r="M81" s="9"/>
      <c r="N81" s="96"/>
      <c r="O81" s="21"/>
      <c r="P81" s="23"/>
      <c r="Q81" s="23"/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189</v>
      </c>
      <c r="E82" s="7">
        <v>45</v>
      </c>
      <c r="F82" s="9">
        <v>144</v>
      </c>
      <c r="G82" s="52"/>
      <c r="H82" s="121"/>
      <c r="I82" s="121"/>
      <c r="J82" s="11"/>
      <c r="K82" s="11">
        <v>1</v>
      </c>
      <c r="L82" s="11">
        <v>10</v>
      </c>
      <c r="M82" s="9">
        <v>144</v>
      </c>
      <c r="N82" s="96">
        <v>34</v>
      </c>
      <c r="O82" s="21">
        <v>9</v>
      </c>
      <c r="P82" s="23">
        <v>189</v>
      </c>
      <c r="Q82" s="23">
        <v>0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16</v>
      </c>
      <c r="E83" s="7">
        <v>8</v>
      </c>
      <c r="F83" s="9">
        <v>8</v>
      </c>
      <c r="G83" s="52"/>
      <c r="H83" s="121"/>
      <c r="I83" s="121"/>
      <c r="J83" s="11"/>
      <c r="K83" s="11">
        <v>7</v>
      </c>
      <c r="L83" s="11"/>
      <c r="M83" s="9">
        <v>9</v>
      </c>
      <c r="N83" s="96"/>
      <c r="O83" s="21">
        <v>0</v>
      </c>
      <c r="P83" s="23">
        <v>16</v>
      </c>
      <c r="Q83" s="23"/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28</v>
      </c>
      <c r="E84" s="7">
        <v>8</v>
      </c>
      <c r="F84" s="9">
        <v>20</v>
      </c>
      <c r="G84" s="52"/>
      <c r="H84" s="121"/>
      <c r="I84" s="121"/>
      <c r="J84" s="11"/>
      <c r="K84" s="11"/>
      <c r="L84" s="11">
        <v>3</v>
      </c>
      <c r="M84" s="9">
        <v>25</v>
      </c>
      <c r="N84" s="96"/>
      <c r="O84" s="21">
        <v>5</v>
      </c>
      <c r="P84" s="23">
        <v>28</v>
      </c>
      <c r="Q84" s="23"/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15</v>
      </c>
      <c r="E85" s="7">
        <v>4</v>
      </c>
      <c r="F85" s="9">
        <v>11</v>
      </c>
      <c r="G85" s="52"/>
      <c r="H85" s="121"/>
      <c r="I85" s="121"/>
      <c r="J85" s="11"/>
      <c r="K85" s="11">
        <v>1</v>
      </c>
      <c r="L85" s="11"/>
      <c r="M85" s="9">
        <v>14</v>
      </c>
      <c r="N85" s="96"/>
      <c r="O85" s="21">
        <v>1</v>
      </c>
      <c r="P85" s="23">
        <v>15</v>
      </c>
      <c r="Q85" s="23"/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/>
      <c r="F86" s="9"/>
      <c r="G86" s="52"/>
      <c r="H86" s="121"/>
      <c r="I86" s="121"/>
      <c r="J86" s="11"/>
      <c r="K86" s="11"/>
      <c r="L86" s="11"/>
      <c r="M86" s="9"/>
      <c r="N86" s="96"/>
      <c r="O86" s="21"/>
      <c r="P86" s="23"/>
      <c r="Q86" s="23"/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/>
      <c r="F87" s="9"/>
      <c r="G87" s="52"/>
      <c r="H87" s="121"/>
      <c r="I87" s="121"/>
      <c r="J87" s="11"/>
      <c r="K87" s="11"/>
      <c r="L87" s="11"/>
      <c r="M87" s="9"/>
      <c r="N87" s="96"/>
      <c r="O87" s="21"/>
      <c r="P87" s="23"/>
      <c r="Q87" s="23"/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/>
      <c r="F88" s="9"/>
      <c r="G88" s="52"/>
      <c r="H88" s="121"/>
      <c r="I88" s="121"/>
      <c r="J88" s="121"/>
      <c r="K88" s="121"/>
      <c r="L88" s="11"/>
      <c r="M88" s="9"/>
      <c r="N88" s="96"/>
      <c r="O88" s="21"/>
      <c r="P88" s="23"/>
      <c r="Q88" s="23"/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3</v>
      </c>
      <c r="E89" s="7"/>
      <c r="F89" s="9">
        <v>3</v>
      </c>
      <c r="G89" s="52"/>
      <c r="H89" s="121"/>
      <c r="I89" s="11"/>
      <c r="J89" s="11"/>
      <c r="K89" s="11"/>
      <c r="L89" s="11"/>
      <c r="M89" s="9">
        <v>3</v>
      </c>
      <c r="N89" s="96"/>
      <c r="O89" s="21">
        <v>0</v>
      </c>
      <c r="P89" s="23">
        <v>3</v>
      </c>
      <c r="Q89" s="23"/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/>
      <c r="F90" s="9"/>
      <c r="G90" s="7"/>
      <c r="H90" s="121"/>
      <c r="I90" s="121"/>
      <c r="J90" s="121"/>
      <c r="K90" s="11"/>
      <c r="L90" s="121"/>
      <c r="M90" s="227"/>
      <c r="N90" s="117"/>
      <c r="O90" s="55"/>
      <c r="P90" s="23"/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/>
      <c r="F91" s="9"/>
      <c r="G91" s="7"/>
      <c r="H91" s="121"/>
      <c r="I91" s="121"/>
      <c r="J91" s="121"/>
      <c r="K91" s="11"/>
      <c r="L91" s="121"/>
      <c r="M91" s="227"/>
      <c r="N91" s="117"/>
      <c r="O91" s="55"/>
      <c r="P91" s="23"/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123</v>
      </c>
      <c r="E92" s="7">
        <v>61</v>
      </c>
      <c r="F92" s="9">
        <v>62</v>
      </c>
      <c r="G92" s="7"/>
      <c r="H92" s="11"/>
      <c r="I92" s="11">
        <v>2</v>
      </c>
      <c r="J92" s="11">
        <v>4</v>
      </c>
      <c r="K92" s="11">
        <v>43</v>
      </c>
      <c r="L92" s="11">
        <v>68</v>
      </c>
      <c r="M92" s="9">
        <v>6</v>
      </c>
      <c r="N92" s="96"/>
      <c r="O92" s="55"/>
      <c r="P92" s="23">
        <v>123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2</v>
      </c>
      <c r="E93" s="7">
        <v>2</v>
      </c>
      <c r="F93" s="9"/>
      <c r="G93" s="7"/>
      <c r="H93" s="11"/>
      <c r="I93" s="11"/>
      <c r="J93" s="11"/>
      <c r="K93" s="11">
        <v>1</v>
      </c>
      <c r="L93" s="11"/>
      <c r="M93" s="9">
        <v>1</v>
      </c>
      <c r="N93" s="96"/>
      <c r="O93" s="55"/>
      <c r="P93" s="23">
        <v>2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3</v>
      </c>
      <c r="E94" s="7">
        <v>1</v>
      </c>
      <c r="F94" s="9">
        <v>2</v>
      </c>
      <c r="G94" s="7"/>
      <c r="H94" s="11"/>
      <c r="I94" s="11"/>
      <c r="J94" s="11"/>
      <c r="K94" s="11">
        <v>1</v>
      </c>
      <c r="L94" s="11">
        <v>2</v>
      </c>
      <c r="M94" s="9"/>
      <c r="N94" s="96"/>
      <c r="O94" s="55"/>
      <c r="P94" s="23">
        <v>3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/>
      <c r="F95" s="9"/>
      <c r="G95" s="7"/>
      <c r="H95" s="11"/>
      <c r="I95" s="11"/>
      <c r="J95" s="11"/>
      <c r="K95" s="11"/>
      <c r="L95" s="11"/>
      <c r="M95" s="9"/>
      <c r="N95" s="96"/>
      <c r="O95" s="55"/>
      <c r="P95" s="23"/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/>
      <c r="F96" s="9"/>
      <c r="G96" s="52"/>
      <c r="H96" s="121"/>
      <c r="I96" s="121"/>
      <c r="J96" s="11"/>
      <c r="K96" s="11"/>
      <c r="L96" s="11"/>
      <c r="M96" s="9"/>
      <c r="N96" s="96"/>
      <c r="O96" s="21"/>
      <c r="P96" s="23"/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/>
      <c r="F97" s="9"/>
      <c r="G97" s="52"/>
      <c r="H97" s="121"/>
      <c r="I97" s="121"/>
      <c r="J97" s="11"/>
      <c r="K97" s="11"/>
      <c r="L97" s="11"/>
      <c r="M97" s="9"/>
      <c r="N97" s="96"/>
      <c r="O97" s="21"/>
      <c r="P97" s="23"/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7</v>
      </c>
      <c r="E98" s="7">
        <v>2</v>
      </c>
      <c r="F98" s="9">
        <v>5</v>
      </c>
      <c r="G98" s="52"/>
      <c r="H98" s="121"/>
      <c r="I98" s="121"/>
      <c r="J98" s="121"/>
      <c r="K98" s="121"/>
      <c r="L98" s="11"/>
      <c r="M98" s="9">
        <v>7</v>
      </c>
      <c r="N98" s="96"/>
      <c r="O98" s="21">
        <v>1</v>
      </c>
      <c r="P98" s="23">
        <v>7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/>
      <c r="F99" s="9"/>
      <c r="G99" s="52"/>
      <c r="H99" s="121"/>
      <c r="I99" s="121"/>
      <c r="J99" s="121"/>
      <c r="K99" s="121"/>
      <c r="L99" s="11"/>
      <c r="M99" s="9"/>
      <c r="N99" s="96"/>
      <c r="O99" s="21"/>
      <c r="P99" s="23"/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8</v>
      </c>
      <c r="E100" s="7">
        <v>2</v>
      </c>
      <c r="F100" s="9">
        <v>6</v>
      </c>
      <c r="G100" s="52"/>
      <c r="H100" s="121"/>
      <c r="I100" s="121"/>
      <c r="J100" s="121"/>
      <c r="K100" s="121"/>
      <c r="L100" s="11"/>
      <c r="M100" s="9">
        <v>4</v>
      </c>
      <c r="N100" s="96">
        <v>4</v>
      </c>
      <c r="O100" s="21">
        <v>0</v>
      </c>
      <c r="P100" s="23">
        <v>8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3</v>
      </c>
      <c r="E101" s="7">
        <v>1</v>
      </c>
      <c r="F101" s="9">
        <v>2</v>
      </c>
      <c r="G101" s="7"/>
      <c r="H101" s="11"/>
      <c r="I101" s="11"/>
      <c r="J101" s="11"/>
      <c r="K101" s="11"/>
      <c r="L101" s="11"/>
      <c r="M101" s="9">
        <v>3</v>
      </c>
      <c r="N101" s="96"/>
      <c r="O101" s="21">
        <v>0</v>
      </c>
      <c r="P101" s="23">
        <v>3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33</v>
      </c>
      <c r="E102" s="7">
        <v>13</v>
      </c>
      <c r="F102" s="9">
        <v>20</v>
      </c>
      <c r="G102" s="7">
        <v>1</v>
      </c>
      <c r="H102" s="11"/>
      <c r="I102" s="11"/>
      <c r="J102" s="11"/>
      <c r="K102" s="11">
        <v>5</v>
      </c>
      <c r="L102" s="11">
        <v>14</v>
      </c>
      <c r="M102" s="9">
        <v>13</v>
      </c>
      <c r="N102" s="96"/>
      <c r="O102" s="21">
        <v>0</v>
      </c>
      <c r="P102" s="23">
        <v>33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/>
      <c r="F103" s="9"/>
      <c r="G103" s="7"/>
      <c r="H103" s="11"/>
      <c r="I103" s="11"/>
      <c r="J103" s="11"/>
      <c r="K103" s="11"/>
      <c r="L103" s="11"/>
      <c r="M103" s="9"/>
      <c r="N103" s="96"/>
      <c r="O103" s="21"/>
      <c r="P103" s="23"/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2</v>
      </c>
      <c r="E104" s="7">
        <v>2</v>
      </c>
      <c r="F104" s="9"/>
      <c r="G104" s="7"/>
      <c r="H104" s="11"/>
      <c r="I104" s="11">
        <v>1</v>
      </c>
      <c r="J104" s="11"/>
      <c r="K104" s="11"/>
      <c r="L104" s="11">
        <v>1</v>
      </c>
      <c r="M104" s="9"/>
      <c r="N104" s="96"/>
      <c r="O104" s="21">
        <v>0</v>
      </c>
      <c r="P104" s="23">
        <v>2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/>
      <c r="F105" s="9"/>
      <c r="G105" s="28"/>
      <c r="H105" s="57"/>
      <c r="I105" s="57"/>
      <c r="J105" s="57"/>
      <c r="K105" s="57"/>
      <c r="L105" s="57"/>
      <c r="M105" s="120"/>
      <c r="N105" s="101"/>
      <c r="O105" s="29"/>
      <c r="P105" s="23"/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/>
      <c r="F106" s="9"/>
      <c r="G106" s="12"/>
      <c r="H106" s="32"/>
      <c r="I106" s="32"/>
      <c r="J106" s="32"/>
      <c r="K106" s="32"/>
      <c r="L106" s="32"/>
      <c r="M106" s="15"/>
      <c r="N106" s="97"/>
      <c r="O106" s="13"/>
      <c r="P106" s="23"/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795</v>
      </c>
      <c r="E107" s="140">
        <f t="shared" si="11"/>
        <v>275</v>
      </c>
      <c r="F107" s="158">
        <f t="shared" si="11"/>
        <v>520</v>
      </c>
      <c r="G107" s="43">
        <f t="shared" si="11"/>
        <v>36</v>
      </c>
      <c r="H107" s="44">
        <f t="shared" si="11"/>
        <v>19</v>
      </c>
      <c r="I107" s="44">
        <f t="shared" si="11"/>
        <v>14</v>
      </c>
      <c r="J107" s="44">
        <f t="shared" si="11"/>
        <v>6</v>
      </c>
      <c r="K107" s="44">
        <f t="shared" si="11"/>
        <v>85</v>
      </c>
      <c r="L107" s="44">
        <f t="shared" si="11"/>
        <v>119</v>
      </c>
      <c r="M107" s="330">
        <f t="shared" si="11"/>
        <v>423</v>
      </c>
      <c r="N107" s="331">
        <f t="shared" si="11"/>
        <v>93</v>
      </c>
      <c r="O107" s="332">
        <f t="shared" si="11"/>
        <v>25</v>
      </c>
      <c r="P107" s="44">
        <f t="shared" si="11"/>
        <v>795</v>
      </c>
      <c r="Q107" s="158">
        <f t="shared" si="11"/>
        <v>5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336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169" t="s">
        <v>2</v>
      </c>
      <c r="F122" s="337" t="s">
        <v>3</v>
      </c>
      <c r="G122" s="40" t="s">
        <v>2</v>
      </c>
      <c r="H122" s="156" t="s">
        <v>3</v>
      </c>
      <c r="I122" s="168" t="s">
        <v>2</v>
      </c>
      <c r="J122" s="156" t="s">
        <v>3</v>
      </c>
      <c r="K122" s="168" t="s">
        <v>2</v>
      </c>
      <c r="L122" s="191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>
        <f t="shared" ref="E123:F125" si="14">SUM(G123+I123+K123)</f>
        <v>0</v>
      </c>
      <c r="F123" s="348">
        <f t="shared" si="14"/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G123" s="50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>
        <f t="shared" si="14"/>
        <v>0</v>
      </c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G124" s="50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>
        <f t="shared" si="14"/>
        <v>0</v>
      </c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G125" s="50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>
        <f>SUM(E127:E131)</f>
        <v>0</v>
      </c>
      <c r="F126" s="353">
        <f>SUM(F127:F131)</f>
        <v>0</v>
      </c>
      <c r="G126" s="56"/>
      <c r="H126" s="173"/>
      <c r="I126" s="130"/>
      <c r="J126" s="80">
        <f>SUM(J127:J131)</f>
        <v>0</v>
      </c>
      <c r="K126" s="130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2" si="15">SUM(E127+F127)</f>
        <v>0</v>
      </c>
      <c r="E127" s="347">
        <f t="shared" ref="E127:F132" si="16">SUM(G127+I127+K127)</f>
        <v>0</v>
      </c>
      <c r="F127" s="348">
        <f t="shared" si="16"/>
        <v>0</v>
      </c>
      <c r="G127" s="184"/>
      <c r="H127" s="358"/>
      <c r="I127" s="359"/>
      <c r="J127" s="20"/>
      <c r="K127" s="359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G127" s="50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>
        <f t="shared" si="16"/>
        <v>0</v>
      </c>
      <c r="F128" s="350">
        <f t="shared" si="16"/>
        <v>0</v>
      </c>
      <c r="G128" s="52"/>
      <c r="H128" s="147"/>
      <c r="I128" s="227"/>
      <c r="J128" s="20"/>
      <c r="K128" s="227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G128" s="50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>
        <f t="shared" si="16"/>
        <v>0</v>
      </c>
      <c r="F129" s="350">
        <f t="shared" si="16"/>
        <v>0</v>
      </c>
      <c r="G129" s="208"/>
      <c r="H129" s="351"/>
      <c r="I129" s="210"/>
      <c r="J129" s="20"/>
      <c r="K129" s="210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G129" s="50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>
        <f t="shared" si="16"/>
        <v>0</v>
      </c>
      <c r="F130" s="350">
        <f t="shared" si="16"/>
        <v>0</v>
      </c>
      <c r="G130" s="52"/>
      <c r="H130" s="147"/>
      <c r="I130" s="227"/>
      <c r="J130" s="20"/>
      <c r="K130" s="227"/>
      <c r="L130" s="64"/>
      <c r="M130" s="19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G130" s="50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>
        <f t="shared" si="16"/>
        <v>0</v>
      </c>
      <c r="F131" s="363">
        <f t="shared" si="16"/>
        <v>0</v>
      </c>
      <c r="G131" s="208"/>
      <c r="H131" s="364"/>
      <c r="I131" s="210"/>
      <c r="J131" s="174"/>
      <c r="K131" s="210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G131" s="50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 t="shared" si="15"/>
        <v>0</v>
      </c>
      <c r="E132" s="368">
        <f t="shared" si="16"/>
        <v>0</v>
      </c>
      <c r="F132" s="345">
        <f t="shared" si="16"/>
        <v>0</v>
      </c>
      <c r="G132" s="113"/>
      <c r="H132" s="369"/>
      <c r="I132" s="37"/>
      <c r="J132" s="370"/>
      <c r="K132" s="165"/>
      <c r="L132" s="371"/>
      <c r="M132" s="163"/>
      <c r="N132" s="161"/>
      <c r="O132" s="6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G132" s="50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SUM(D134:D135)</f>
        <v>0</v>
      </c>
      <c r="E133" s="368">
        <f>SUM(E134:E135)</f>
        <v>0</v>
      </c>
      <c r="F133" s="345">
        <f>SUM(F134:F135)</f>
        <v>0</v>
      </c>
      <c r="G133" s="373"/>
      <c r="H133" s="370"/>
      <c r="I133" s="374">
        <f>SUM(I134:I135)</f>
        <v>0</v>
      </c>
      <c r="J133" s="370"/>
      <c r="K133" s="374">
        <f>SUM(K134:K135)</f>
        <v>0</v>
      </c>
      <c r="L133" s="371"/>
      <c r="M133" s="375">
        <f>SUM(M134:M135)</f>
        <v>0</v>
      </c>
      <c r="N133" s="376">
        <f>SUM(N134:N135)</f>
        <v>0</v>
      </c>
      <c r="O133" s="5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/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 t="shared" ref="D134:D149" si="17">SUM(E134+F134)</f>
        <v>0</v>
      </c>
      <c r="E134" s="379">
        <f t="shared" ref="E134:F143" si="18">SUM(G134+I134+K134)</f>
        <v>0</v>
      </c>
      <c r="F134" s="380">
        <f t="shared" si="18"/>
        <v>0</v>
      </c>
      <c r="G134" s="381"/>
      <c r="H134" s="173"/>
      <c r="I134" s="18"/>
      <c r="J134" s="173"/>
      <c r="K134" s="182"/>
      <c r="L134" s="382"/>
      <c r="M134" s="19"/>
      <c r="N134" s="20"/>
      <c r="O134" s="6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 t="shared" si="17"/>
        <v>0</v>
      </c>
      <c r="E135" s="352">
        <f t="shared" si="18"/>
        <v>0</v>
      </c>
      <c r="F135" s="353">
        <f t="shared" si="18"/>
        <v>0</v>
      </c>
      <c r="G135" s="146"/>
      <c r="H135" s="145"/>
      <c r="I135" s="12"/>
      <c r="J135" s="147"/>
      <c r="K135" s="24"/>
      <c r="L135" s="262"/>
      <c r="M135" s="13"/>
      <c r="N135" s="14"/>
      <c r="O135" s="6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si="17"/>
        <v>0</v>
      </c>
      <c r="E136" s="347">
        <f t="shared" si="18"/>
        <v>0</v>
      </c>
      <c r="F136" s="348">
        <f t="shared" si="18"/>
        <v>0</v>
      </c>
      <c r="G136" s="1"/>
      <c r="H136" s="2"/>
      <c r="I136" s="1"/>
      <c r="J136" s="3"/>
      <c r="K136" s="1"/>
      <c r="L136" s="73"/>
      <c r="M136" s="2"/>
      <c r="N136" s="3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28"/>
      <c r="H137" s="112"/>
      <c r="I137" s="175"/>
      <c r="J137" s="174"/>
      <c r="K137" s="175"/>
      <c r="L137" s="365"/>
      <c r="M137" s="112"/>
      <c r="N137" s="174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 t="shared" si="18"/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 t="shared" si="18"/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 t="shared" si="18"/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 t="shared" si="18"/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6.149999999999999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16.149999999999999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16.149999999999999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25.1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25.15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168" t="s">
        <v>2</v>
      </c>
      <c r="H153" s="156" t="s">
        <v>3</v>
      </c>
      <c r="I153" s="162" t="s">
        <v>2</v>
      </c>
      <c r="J153" s="162" t="s">
        <v>3</v>
      </c>
      <c r="K153" s="168" t="s">
        <v>2</v>
      </c>
      <c r="L153" s="156" t="s">
        <v>3</v>
      </c>
      <c r="M153" s="168" t="s">
        <v>2</v>
      </c>
      <c r="N153" s="156" t="s">
        <v>3</v>
      </c>
      <c r="O153" s="168" t="s">
        <v>2</v>
      </c>
      <c r="P153" s="156" t="s">
        <v>3</v>
      </c>
      <c r="Q153" s="168" t="s">
        <v>2</v>
      </c>
      <c r="R153" s="156" t="s">
        <v>3</v>
      </c>
      <c r="S153" s="168" t="s">
        <v>2</v>
      </c>
      <c r="T153" s="156" t="s">
        <v>3</v>
      </c>
      <c r="U153" s="168" t="s">
        <v>2</v>
      </c>
      <c r="V153" s="156" t="s">
        <v>3</v>
      </c>
      <c r="W153" s="168" t="s">
        <v>2</v>
      </c>
      <c r="X153" s="156" t="s">
        <v>3</v>
      </c>
      <c r="Y153" s="168" t="s">
        <v>2</v>
      </c>
      <c r="Z153" s="191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170" t="s">
        <v>1</v>
      </c>
      <c r="E161" s="177" t="s">
        <v>2</v>
      </c>
      <c r="F161" s="409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6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433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33</v>
      </c>
      <c r="E169" s="435">
        <f t="shared" ref="E169:F182" si="22">SUM(G169+I169+K169+M169+O169+Q169+S169+U169)</f>
        <v>13</v>
      </c>
      <c r="F169" s="436">
        <f t="shared" si="22"/>
        <v>20</v>
      </c>
      <c r="G169" s="148"/>
      <c r="H169" s="149">
        <v>1</v>
      </c>
      <c r="I169" s="150"/>
      <c r="J169" s="149"/>
      <c r="K169" s="150">
        <v>1</v>
      </c>
      <c r="L169" s="149"/>
      <c r="M169" s="150"/>
      <c r="N169" s="149"/>
      <c r="O169" s="150"/>
      <c r="P169" s="149">
        <v>3</v>
      </c>
      <c r="Q169" s="150">
        <v>3</v>
      </c>
      <c r="R169" s="149">
        <v>1</v>
      </c>
      <c r="S169" s="150">
        <v>8</v>
      </c>
      <c r="T169" s="149">
        <v>11</v>
      </c>
      <c r="U169" s="150">
        <v>1</v>
      </c>
      <c r="V169" s="437">
        <v>4</v>
      </c>
      <c r="W169" s="438">
        <v>0</v>
      </c>
      <c r="X169" s="439"/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206</v>
      </c>
      <c r="E170" s="441">
        <f t="shared" si="22"/>
        <v>75</v>
      </c>
      <c r="F170" s="442">
        <f t="shared" si="22"/>
        <v>131</v>
      </c>
      <c r="G170" s="443"/>
      <c r="H170" s="444">
        <v>2</v>
      </c>
      <c r="I170" s="445"/>
      <c r="J170" s="444">
        <v>1</v>
      </c>
      <c r="K170" s="445">
        <v>1</v>
      </c>
      <c r="L170" s="444">
        <v>1</v>
      </c>
      <c r="M170" s="445">
        <v>1</v>
      </c>
      <c r="N170" s="444">
        <v>2</v>
      </c>
      <c r="O170" s="445">
        <v>18</v>
      </c>
      <c r="P170" s="444">
        <v>17</v>
      </c>
      <c r="Q170" s="445">
        <v>20</v>
      </c>
      <c r="R170" s="444">
        <v>22</v>
      </c>
      <c r="S170" s="445">
        <v>31</v>
      </c>
      <c r="T170" s="444">
        <v>77</v>
      </c>
      <c r="U170" s="445">
        <v>4</v>
      </c>
      <c r="V170" s="446">
        <v>9</v>
      </c>
      <c r="W170" s="447">
        <v>11</v>
      </c>
      <c r="X170" s="448"/>
      <c r="Y170" s="448"/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1</v>
      </c>
      <c r="E171" s="449">
        <f t="shared" si="22"/>
        <v>0</v>
      </c>
      <c r="F171" s="450">
        <f t="shared" si="22"/>
        <v>1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>
        <v>1</v>
      </c>
      <c r="U171" s="453"/>
      <c r="V171" s="454"/>
      <c r="W171" s="455">
        <v>0</v>
      </c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8</v>
      </c>
      <c r="E172" s="135">
        <f t="shared" si="22"/>
        <v>3</v>
      </c>
      <c r="F172" s="458">
        <f t="shared" si="22"/>
        <v>5</v>
      </c>
      <c r="G172" s="151"/>
      <c r="H172" s="152"/>
      <c r="I172" s="153"/>
      <c r="J172" s="152"/>
      <c r="K172" s="153"/>
      <c r="L172" s="152"/>
      <c r="M172" s="153"/>
      <c r="N172" s="152"/>
      <c r="O172" s="153">
        <v>1</v>
      </c>
      <c r="P172" s="152"/>
      <c r="Q172" s="153"/>
      <c r="R172" s="152"/>
      <c r="S172" s="153">
        <v>1</v>
      </c>
      <c r="T172" s="152">
        <v>5</v>
      </c>
      <c r="U172" s="153">
        <v>1</v>
      </c>
      <c r="V172" s="459"/>
      <c r="W172" s="460">
        <v>0</v>
      </c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7</v>
      </c>
      <c r="E173" s="135">
        <f t="shared" si="22"/>
        <v>2</v>
      </c>
      <c r="F173" s="458">
        <f t="shared" si="22"/>
        <v>5</v>
      </c>
      <c r="G173" s="151"/>
      <c r="H173" s="152"/>
      <c r="I173" s="153"/>
      <c r="J173" s="152"/>
      <c r="K173" s="153"/>
      <c r="L173" s="152"/>
      <c r="M173" s="153"/>
      <c r="N173" s="152"/>
      <c r="O173" s="153">
        <v>1</v>
      </c>
      <c r="P173" s="152"/>
      <c r="Q173" s="153"/>
      <c r="R173" s="152"/>
      <c r="S173" s="153"/>
      <c r="T173" s="152">
        <v>5</v>
      </c>
      <c r="U173" s="153">
        <v>1</v>
      </c>
      <c r="V173" s="459"/>
      <c r="W173" s="460">
        <v>0</v>
      </c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3</v>
      </c>
      <c r="E174" s="128">
        <f t="shared" si="22"/>
        <v>0</v>
      </c>
      <c r="F174" s="463">
        <f t="shared" si="22"/>
        <v>3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>
        <v>3</v>
      </c>
      <c r="U174" s="445"/>
      <c r="V174" s="446"/>
      <c r="W174" s="447">
        <v>0</v>
      </c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17</v>
      </c>
      <c r="E175" s="133">
        <f t="shared" si="22"/>
        <v>10</v>
      </c>
      <c r="F175" s="465">
        <f t="shared" si="22"/>
        <v>7</v>
      </c>
      <c r="G175" s="148"/>
      <c r="H175" s="149"/>
      <c r="I175" s="150"/>
      <c r="J175" s="149"/>
      <c r="K175" s="150"/>
      <c r="L175" s="149"/>
      <c r="M175" s="150"/>
      <c r="N175" s="149"/>
      <c r="O175" s="150">
        <v>1</v>
      </c>
      <c r="P175" s="149">
        <v>2</v>
      </c>
      <c r="Q175" s="150">
        <v>2</v>
      </c>
      <c r="R175" s="149"/>
      <c r="S175" s="150">
        <v>6</v>
      </c>
      <c r="T175" s="149">
        <v>5</v>
      </c>
      <c r="U175" s="150">
        <v>1</v>
      </c>
      <c r="V175" s="437"/>
      <c r="W175" s="438">
        <v>0</v>
      </c>
      <c r="X175" s="439">
        <v>1</v>
      </c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57</v>
      </c>
      <c r="E176" s="135">
        <f t="shared" si="22"/>
        <v>27</v>
      </c>
      <c r="F176" s="458">
        <f t="shared" si="22"/>
        <v>30</v>
      </c>
      <c r="G176" s="151">
        <v>2</v>
      </c>
      <c r="H176" s="152"/>
      <c r="I176" s="153"/>
      <c r="J176" s="152"/>
      <c r="K176" s="153"/>
      <c r="L176" s="152"/>
      <c r="M176" s="153"/>
      <c r="N176" s="152"/>
      <c r="O176" s="153">
        <v>2</v>
      </c>
      <c r="P176" s="152">
        <v>4</v>
      </c>
      <c r="Q176" s="153">
        <v>5</v>
      </c>
      <c r="R176" s="152">
        <v>5</v>
      </c>
      <c r="S176" s="153">
        <v>18</v>
      </c>
      <c r="T176" s="152">
        <v>18</v>
      </c>
      <c r="U176" s="153"/>
      <c r="V176" s="459">
        <v>3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16</v>
      </c>
      <c r="E177" s="135">
        <f t="shared" si="22"/>
        <v>9</v>
      </c>
      <c r="F177" s="458">
        <f t="shared" si="22"/>
        <v>7</v>
      </c>
      <c r="G177" s="151"/>
      <c r="H177" s="152"/>
      <c r="I177" s="153"/>
      <c r="J177" s="152"/>
      <c r="K177" s="153"/>
      <c r="L177" s="152"/>
      <c r="M177" s="153"/>
      <c r="N177" s="152"/>
      <c r="O177" s="153">
        <v>1</v>
      </c>
      <c r="P177" s="152">
        <v>2</v>
      </c>
      <c r="Q177" s="153">
        <v>1</v>
      </c>
      <c r="R177" s="152"/>
      <c r="S177" s="153">
        <v>6</v>
      </c>
      <c r="T177" s="152">
        <v>5</v>
      </c>
      <c r="U177" s="153">
        <v>1</v>
      </c>
      <c r="V177" s="459"/>
      <c r="W177" s="460">
        <v>0</v>
      </c>
      <c r="X177" s="461">
        <v>1</v>
      </c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27</v>
      </c>
      <c r="E178" s="128">
        <f t="shared" si="22"/>
        <v>14</v>
      </c>
      <c r="F178" s="463">
        <f t="shared" si="22"/>
        <v>13</v>
      </c>
      <c r="G178" s="443"/>
      <c r="H178" s="444"/>
      <c r="I178" s="445"/>
      <c r="J178" s="444"/>
      <c r="K178" s="445"/>
      <c r="L178" s="444"/>
      <c r="M178" s="445"/>
      <c r="N178" s="444"/>
      <c r="O178" s="445">
        <v>1</v>
      </c>
      <c r="P178" s="444">
        <v>2</v>
      </c>
      <c r="Q178" s="445">
        <v>4</v>
      </c>
      <c r="R178" s="444"/>
      <c r="S178" s="445">
        <v>9</v>
      </c>
      <c r="T178" s="444">
        <v>9</v>
      </c>
      <c r="U178" s="445"/>
      <c r="V178" s="446">
        <v>2</v>
      </c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33</v>
      </c>
      <c r="E179" s="133">
        <f t="shared" si="22"/>
        <v>5</v>
      </c>
      <c r="F179" s="465">
        <f t="shared" si="22"/>
        <v>28</v>
      </c>
      <c r="G179" s="148"/>
      <c r="H179" s="149"/>
      <c r="I179" s="150"/>
      <c r="J179" s="149">
        <v>1</v>
      </c>
      <c r="K179" s="150"/>
      <c r="L179" s="149"/>
      <c r="M179" s="150"/>
      <c r="N179" s="149">
        <v>1</v>
      </c>
      <c r="O179" s="150">
        <v>1</v>
      </c>
      <c r="P179" s="149">
        <v>2</v>
      </c>
      <c r="Q179" s="150">
        <v>2</v>
      </c>
      <c r="R179" s="149">
        <v>2</v>
      </c>
      <c r="S179" s="150">
        <v>2</v>
      </c>
      <c r="T179" s="149">
        <v>21</v>
      </c>
      <c r="U179" s="150"/>
      <c r="V179" s="437">
        <v>1</v>
      </c>
      <c r="W179" s="438">
        <v>5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79</v>
      </c>
      <c r="E180" s="135">
        <f t="shared" si="22"/>
        <v>13</v>
      </c>
      <c r="F180" s="458">
        <f t="shared" si="22"/>
        <v>66</v>
      </c>
      <c r="G180" s="151"/>
      <c r="H180" s="152"/>
      <c r="I180" s="153"/>
      <c r="J180" s="152"/>
      <c r="K180" s="153"/>
      <c r="L180" s="152"/>
      <c r="M180" s="153"/>
      <c r="N180" s="152">
        <v>1</v>
      </c>
      <c r="O180" s="153"/>
      <c r="P180" s="152">
        <v>2</v>
      </c>
      <c r="Q180" s="153">
        <v>3</v>
      </c>
      <c r="R180" s="152">
        <v>8</v>
      </c>
      <c r="S180" s="153">
        <v>9</v>
      </c>
      <c r="T180" s="152">
        <v>54</v>
      </c>
      <c r="U180" s="153">
        <v>1</v>
      </c>
      <c r="V180" s="459">
        <v>1</v>
      </c>
      <c r="W180" s="460">
        <v>11</v>
      </c>
      <c r="X180" s="461"/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35</v>
      </c>
      <c r="E181" s="135">
        <f t="shared" si="22"/>
        <v>7</v>
      </c>
      <c r="F181" s="458">
        <f t="shared" si="22"/>
        <v>28</v>
      </c>
      <c r="G181" s="151"/>
      <c r="H181" s="152"/>
      <c r="I181" s="153"/>
      <c r="J181" s="152">
        <v>1</v>
      </c>
      <c r="K181" s="153"/>
      <c r="L181" s="152"/>
      <c r="M181" s="153"/>
      <c r="N181" s="152">
        <v>1</v>
      </c>
      <c r="O181" s="153">
        <v>1</v>
      </c>
      <c r="P181" s="152">
        <v>2</v>
      </c>
      <c r="Q181" s="153">
        <v>2</v>
      </c>
      <c r="R181" s="152">
        <v>2</v>
      </c>
      <c r="S181" s="153">
        <v>3</v>
      </c>
      <c r="T181" s="152">
        <v>21</v>
      </c>
      <c r="U181" s="153">
        <v>1</v>
      </c>
      <c r="V181" s="459">
        <v>1</v>
      </c>
      <c r="W181" s="460">
        <v>5</v>
      </c>
      <c r="X181" s="461"/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24</v>
      </c>
      <c r="E182" s="128">
        <f t="shared" si="22"/>
        <v>5</v>
      </c>
      <c r="F182" s="463">
        <f t="shared" si="22"/>
        <v>19</v>
      </c>
      <c r="G182" s="443"/>
      <c r="H182" s="444"/>
      <c r="I182" s="445"/>
      <c r="J182" s="444"/>
      <c r="K182" s="445"/>
      <c r="L182" s="444"/>
      <c r="M182" s="445"/>
      <c r="N182" s="444"/>
      <c r="O182" s="445"/>
      <c r="P182" s="444">
        <v>1</v>
      </c>
      <c r="Q182" s="445">
        <v>1</v>
      </c>
      <c r="R182" s="444">
        <v>1</v>
      </c>
      <c r="S182" s="445">
        <v>4</v>
      </c>
      <c r="T182" s="444">
        <v>16</v>
      </c>
      <c r="U182" s="445"/>
      <c r="V182" s="446">
        <v>1</v>
      </c>
      <c r="W182" s="447">
        <v>6</v>
      </c>
      <c r="X182" s="448"/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7</v>
      </c>
      <c r="E183" s="133">
        <f>SUM(G183+I183+K183+M183+O183+Q183+U183)</f>
        <v>2</v>
      </c>
      <c r="F183" s="465">
        <f>SUM(H183+J183+L183+N183+P183+R183+V183)</f>
        <v>5</v>
      </c>
      <c r="G183" s="148"/>
      <c r="H183" s="149">
        <v>1</v>
      </c>
      <c r="I183" s="150"/>
      <c r="J183" s="149"/>
      <c r="K183" s="150">
        <v>1</v>
      </c>
      <c r="L183" s="149"/>
      <c r="M183" s="150"/>
      <c r="N183" s="149"/>
      <c r="O183" s="150">
        <v>1</v>
      </c>
      <c r="P183" s="149">
        <v>3</v>
      </c>
      <c r="Q183" s="150"/>
      <c r="R183" s="149">
        <v>1</v>
      </c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53</v>
      </c>
      <c r="E184" s="135">
        <f>SUM(G184+I184+K184+M184+O184+Q184+U184)</f>
        <v>27</v>
      </c>
      <c r="F184" s="458">
        <f>SUM(H184+J184+L184+N184+P184+R184+V184)</f>
        <v>26</v>
      </c>
      <c r="G184" s="151">
        <v>6</v>
      </c>
      <c r="H184" s="152">
        <v>15</v>
      </c>
      <c r="I184" s="153">
        <v>9</v>
      </c>
      <c r="J184" s="152">
        <v>4</v>
      </c>
      <c r="K184" s="153">
        <v>5</v>
      </c>
      <c r="L184" s="152">
        <v>4</v>
      </c>
      <c r="M184" s="153"/>
      <c r="N184" s="152"/>
      <c r="O184" s="153">
        <v>6</v>
      </c>
      <c r="P184" s="152">
        <v>3</v>
      </c>
      <c r="Q184" s="153">
        <v>1</v>
      </c>
      <c r="R184" s="152"/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4</v>
      </c>
      <c r="E185" s="135">
        <f t="shared" ref="E185:F200" si="23">SUM(G185+I185+K185+M185+O185+Q185+S185+U185)</f>
        <v>1</v>
      </c>
      <c r="F185" s="458">
        <f t="shared" si="23"/>
        <v>3</v>
      </c>
      <c r="G185" s="151"/>
      <c r="H185" s="152">
        <v>1</v>
      </c>
      <c r="I185" s="153"/>
      <c r="J185" s="152"/>
      <c r="K185" s="153">
        <v>1</v>
      </c>
      <c r="L185" s="152"/>
      <c r="M185" s="153"/>
      <c r="N185" s="152"/>
      <c r="O185" s="153"/>
      <c r="P185" s="152">
        <v>2</v>
      </c>
      <c r="Q185" s="153"/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5</v>
      </c>
      <c r="E186" s="128">
        <f t="shared" si="23"/>
        <v>4</v>
      </c>
      <c r="F186" s="463">
        <f t="shared" si="23"/>
        <v>1</v>
      </c>
      <c r="G186" s="443"/>
      <c r="H186" s="444"/>
      <c r="I186" s="445"/>
      <c r="J186" s="444"/>
      <c r="K186" s="445">
        <v>2</v>
      </c>
      <c r="L186" s="444">
        <v>1</v>
      </c>
      <c r="M186" s="445"/>
      <c r="N186" s="444"/>
      <c r="O186" s="445">
        <v>2</v>
      </c>
      <c r="P186" s="444"/>
      <c r="Q186" s="445"/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27</v>
      </c>
      <c r="E187" s="449">
        <f t="shared" si="23"/>
        <v>8</v>
      </c>
      <c r="F187" s="450">
        <f t="shared" si="23"/>
        <v>19</v>
      </c>
      <c r="G187" s="451"/>
      <c r="H187" s="452">
        <v>1</v>
      </c>
      <c r="I187" s="453"/>
      <c r="J187" s="452"/>
      <c r="K187" s="453"/>
      <c r="L187" s="452"/>
      <c r="M187" s="453"/>
      <c r="N187" s="452"/>
      <c r="O187" s="453"/>
      <c r="P187" s="452"/>
      <c r="Q187" s="453"/>
      <c r="R187" s="452"/>
      <c r="S187" s="453">
        <v>8</v>
      </c>
      <c r="T187" s="452">
        <v>16</v>
      </c>
      <c r="U187" s="453"/>
      <c r="V187" s="454">
        <v>2</v>
      </c>
      <c r="W187" s="455">
        <v>0</v>
      </c>
      <c r="X187" s="456">
        <v>2</v>
      </c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63</v>
      </c>
      <c r="E188" s="135">
        <f t="shared" si="23"/>
        <v>20</v>
      </c>
      <c r="F188" s="458">
        <f t="shared" si="23"/>
        <v>43</v>
      </c>
      <c r="G188" s="151"/>
      <c r="H188" s="152">
        <v>2</v>
      </c>
      <c r="I188" s="153"/>
      <c r="J188" s="152"/>
      <c r="K188" s="153"/>
      <c r="L188" s="152"/>
      <c r="M188" s="153"/>
      <c r="N188" s="152"/>
      <c r="O188" s="153"/>
      <c r="P188" s="152"/>
      <c r="Q188" s="153">
        <v>2</v>
      </c>
      <c r="R188" s="152">
        <v>2</v>
      </c>
      <c r="S188" s="153">
        <v>13</v>
      </c>
      <c r="T188" s="152">
        <v>36</v>
      </c>
      <c r="U188" s="153">
        <v>5</v>
      </c>
      <c r="V188" s="459">
        <v>3</v>
      </c>
      <c r="W188" s="460">
        <v>0</v>
      </c>
      <c r="X188" s="461">
        <v>5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11</v>
      </c>
      <c r="E189" s="135">
        <f t="shared" si="23"/>
        <v>4</v>
      </c>
      <c r="F189" s="458">
        <f t="shared" si="23"/>
        <v>7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/>
      <c r="Q189" s="153"/>
      <c r="R189" s="152"/>
      <c r="S189" s="153">
        <v>4</v>
      </c>
      <c r="T189" s="152">
        <v>5</v>
      </c>
      <c r="U189" s="153"/>
      <c r="V189" s="459">
        <v>2</v>
      </c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9</v>
      </c>
      <c r="E190" s="136">
        <f t="shared" si="23"/>
        <v>3</v>
      </c>
      <c r="F190" s="486">
        <f t="shared" si="23"/>
        <v>6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/>
      <c r="R190" s="488"/>
      <c r="S190" s="489">
        <v>2</v>
      </c>
      <c r="T190" s="488">
        <v>6</v>
      </c>
      <c r="U190" s="489">
        <v>1</v>
      </c>
      <c r="V190" s="490"/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62</v>
      </c>
      <c r="E191" s="133">
        <f t="shared" si="23"/>
        <v>34</v>
      </c>
      <c r="F191" s="465">
        <f t="shared" si="23"/>
        <v>28</v>
      </c>
      <c r="G191" s="148"/>
      <c r="H191" s="149"/>
      <c r="I191" s="150"/>
      <c r="J191" s="149"/>
      <c r="K191" s="150"/>
      <c r="L191" s="149">
        <v>1</v>
      </c>
      <c r="M191" s="150">
        <v>1</v>
      </c>
      <c r="N191" s="149">
        <v>1</v>
      </c>
      <c r="O191" s="150">
        <v>14</v>
      </c>
      <c r="P191" s="149">
        <v>10</v>
      </c>
      <c r="Q191" s="150">
        <v>16</v>
      </c>
      <c r="R191" s="149">
        <v>16</v>
      </c>
      <c r="S191" s="150">
        <v>3</v>
      </c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2</v>
      </c>
      <c r="E192" s="135">
        <f t="shared" si="23"/>
        <v>0</v>
      </c>
      <c r="F192" s="458">
        <f t="shared" si="23"/>
        <v>2</v>
      </c>
      <c r="G192" s="151"/>
      <c r="H192" s="152"/>
      <c r="I192" s="153"/>
      <c r="J192" s="152"/>
      <c r="K192" s="153"/>
      <c r="L192" s="152"/>
      <c r="M192" s="153"/>
      <c r="N192" s="152"/>
      <c r="O192" s="153"/>
      <c r="P192" s="152">
        <v>1</v>
      </c>
      <c r="Q192" s="153"/>
      <c r="R192" s="152">
        <v>1</v>
      </c>
      <c r="S192" s="153"/>
      <c r="T192" s="152"/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3</v>
      </c>
      <c r="E193" s="135">
        <f t="shared" si="23"/>
        <v>0</v>
      </c>
      <c r="F193" s="458">
        <f t="shared" si="23"/>
        <v>3</v>
      </c>
      <c r="G193" s="151"/>
      <c r="H193" s="152"/>
      <c r="I193" s="153"/>
      <c r="J193" s="152"/>
      <c r="K193" s="153"/>
      <c r="L193" s="152"/>
      <c r="M193" s="153"/>
      <c r="N193" s="152"/>
      <c r="O193" s="153"/>
      <c r="P193" s="152">
        <v>2</v>
      </c>
      <c r="Q193" s="153"/>
      <c r="R193" s="152">
        <v>1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3</v>
      </c>
      <c r="E194" s="128">
        <f t="shared" si="23"/>
        <v>2</v>
      </c>
      <c r="F194" s="463">
        <f t="shared" si="23"/>
        <v>1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>
        <v>2</v>
      </c>
      <c r="R194" s="444">
        <v>1</v>
      </c>
      <c r="S194" s="445"/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49</v>
      </c>
      <c r="E195" s="449">
        <f t="shared" si="23"/>
        <v>13</v>
      </c>
      <c r="F195" s="450">
        <f t="shared" si="23"/>
        <v>36</v>
      </c>
      <c r="G195" s="451"/>
      <c r="H195" s="452"/>
      <c r="I195" s="453"/>
      <c r="J195" s="452"/>
      <c r="K195" s="453"/>
      <c r="L195" s="452"/>
      <c r="M195" s="453"/>
      <c r="N195" s="452"/>
      <c r="O195" s="453">
        <v>1</v>
      </c>
      <c r="P195" s="452"/>
      <c r="Q195" s="453"/>
      <c r="R195" s="452">
        <v>3</v>
      </c>
      <c r="S195" s="453">
        <v>10</v>
      </c>
      <c r="T195" s="452">
        <v>30</v>
      </c>
      <c r="U195" s="453">
        <v>2</v>
      </c>
      <c r="V195" s="454">
        <v>3</v>
      </c>
      <c r="W195" s="455">
        <v>4</v>
      </c>
      <c r="X195" s="456"/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72</v>
      </c>
      <c r="E196" s="135">
        <f t="shared" si="23"/>
        <v>16</v>
      </c>
      <c r="F196" s="458">
        <f t="shared" si="23"/>
        <v>56</v>
      </c>
      <c r="G196" s="151"/>
      <c r="H196" s="152"/>
      <c r="I196" s="153"/>
      <c r="J196" s="152"/>
      <c r="K196" s="153"/>
      <c r="L196" s="152"/>
      <c r="M196" s="153"/>
      <c r="N196" s="152"/>
      <c r="O196" s="153"/>
      <c r="P196" s="152"/>
      <c r="Q196" s="153">
        <v>1</v>
      </c>
      <c r="R196" s="152">
        <v>4</v>
      </c>
      <c r="S196" s="153">
        <v>10</v>
      </c>
      <c r="T196" s="152">
        <v>41</v>
      </c>
      <c r="U196" s="153">
        <v>5</v>
      </c>
      <c r="V196" s="459">
        <v>11</v>
      </c>
      <c r="W196" s="460">
        <v>4</v>
      </c>
      <c r="X196" s="461"/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41</v>
      </c>
      <c r="E197" s="135">
        <f t="shared" si="23"/>
        <v>10</v>
      </c>
      <c r="F197" s="458">
        <f t="shared" si="23"/>
        <v>31</v>
      </c>
      <c r="G197" s="151"/>
      <c r="H197" s="152"/>
      <c r="I197" s="153"/>
      <c r="J197" s="152"/>
      <c r="K197" s="153"/>
      <c r="L197" s="152"/>
      <c r="M197" s="153"/>
      <c r="N197" s="152"/>
      <c r="O197" s="153">
        <v>1</v>
      </c>
      <c r="P197" s="152"/>
      <c r="Q197" s="153"/>
      <c r="R197" s="152">
        <v>3</v>
      </c>
      <c r="S197" s="153">
        <v>7</v>
      </c>
      <c r="T197" s="152">
        <v>25</v>
      </c>
      <c r="U197" s="153">
        <v>2</v>
      </c>
      <c r="V197" s="459">
        <v>3</v>
      </c>
      <c r="W197" s="460">
        <v>4</v>
      </c>
      <c r="X197" s="461"/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29</v>
      </c>
      <c r="E198" s="136">
        <f t="shared" si="23"/>
        <v>8</v>
      </c>
      <c r="F198" s="486">
        <f t="shared" si="23"/>
        <v>21</v>
      </c>
      <c r="G198" s="487"/>
      <c r="H198" s="488"/>
      <c r="I198" s="489"/>
      <c r="J198" s="488"/>
      <c r="K198" s="489"/>
      <c r="L198" s="488"/>
      <c r="M198" s="489"/>
      <c r="N198" s="488"/>
      <c r="O198" s="489">
        <v>1</v>
      </c>
      <c r="P198" s="488"/>
      <c r="Q198" s="489">
        <v>1</v>
      </c>
      <c r="R198" s="488">
        <v>1</v>
      </c>
      <c r="S198" s="489">
        <v>4</v>
      </c>
      <c r="T198" s="488">
        <v>17</v>
      </c>
      <c r="U198" s="489">
        <v>2</v>
      </c>
      <c r="V198" s="490">
        <v>3</v>
      </c>
      <c r="W198" s="491">
        <v>3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10</v>
      </c>
      <c r="E203" s="501">
        <f t="shared" si="25"/>
        <v>3</v>
      </c>
      <c r="F203" s="502">
        <f t="shared" si="25"/>
        <v>7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2</v>
      </c>
      <c r="T203" s="452">
        <v>4</v>
      </c>
      <c r="U203" s="453">
        <v>1</v>
      </c>
      <c r="V203" s="454">
        <v>3</v>
      </c>
      <c r="W203" s="455">
        <v>2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32</v>
      </c>
      <c r="E204" s="495">
        <f t="shared" si="25"/>
        <v>12</v>
      </c>
      <c r="F204" s="496">
        <f t="shared" si="25"/>
        <v>20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2</v>
      </c>
      <c r="T204" s="152">
        <v>8</v>
      </c>
      <c r="U204" s="153">
        <v>10</v>
      </c>
      <c r="V204" s="459">
        <v>12</v>
      </c>
      <c r="W204" s="460">
        <v>1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9</v>
      </c>
      <c r="E205" s="495">
        <f t="shared" si="25"/>
        <v>3</v>
      </c>
      <c r="F205" s="496">
        <f t="shared" si="25"/>
        <v>6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2</v>
      </c>
      <c r="T205" s="152">
        <v>4</v>
      </c>
      <c r="U205" s="153">
        <v>1</v>
      </c>
      <c r="V205" s="459">
        <v>2</v>
      </c>
      <c r="W205" s="460">
        <v>2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4</v>
      </c>
      <c r="E206" s="498">
        <f t="shared" si="25"/>
        <v>1</v>
      </c>
      <c r="F206" s="499">
        <f t="shared" si="25"/>
        <v>3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1</v>
      </c>
      <c r="T206" s="444">
        <v>3</v>
      </c>
      <c r="U206" s="445"/>
      <c r="V206" s="446"/>
      <c r="W206" s="447">
        <v>1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524"/>
      <c r="H218" s="525"/>
      <c r="I218" s="526"/>
      <c r="J218" s="525"/>
      <c r="K218" s="526"/>
      <c r="L218" s="525"/>
      <c r="M218" s="526"/>
      <c r="N218" s="525"/>
      <c r="O218" s="526"/>
      <c r="P218" s="525"/>
      <c r="Q218" s="526"/>
      <c r="R218" s="525"/>
      <c r="S218" s="526"/>
      <c r="T218" s="525"/>
      <c r="U218" s="526"/>
      <c r="V218" s="527"/>
      <c r="W218" s="528"/>
      <c r="X218" s="529"/>
      <c r="Y218" s="529"/>
      <c r="Z218" s="530"/>
      <c r="AA218" s="6" t="s">
        <v>223</v>
      </c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C218" s="48" t="s">
        <v>223</v>
      </c>
      <c r="CG218" s="50">
        <v>0</v>
      </c>
      <c r="CH218" s="50">
        <v>0</v>
      </c>
      <c r="CI218" s="50">
        <v>1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206</v>
      </c>
      <c r="E219" s="532">
        <f t="shared" si="25"/>
        <v>75</v>
      </c>
      <c r="F219" s="533">
        <f t="shared" si="25"/>
        <v>131</v>
      </c>
      <c r="G219" s="531">
        <f>SUM(G171+G175+G179+G183+G187+G191+G195+G199+G203+G207+G211+G215)</f>
        <v>0</v>
      </c>
      <c r="H219" s="534">
        <f>SUM(H171+H175+H179+H183+H187+H191+H195+H199+H203+H207+H211+H215)</f>
        <v>2</v>
      </c>
      <c r="I219" s="535">
        <f t="shared" ref="I219:Y219" si="26">SUM(I171+I175+I179+I183+I187+I191+I195+I199+I203+I207+I211+I215)</f>
        <v>0</v>
      </c>
      <c r="J219" s="534">
        <f t="shared" si="26"/>
        <v>1</v>
      </c>
      <c r="K219" s="535">
        <f t="shared" si="26"/>
        <v>1</v>
      </c>
      <c r="L219" s="534">
        <f>SUM(L171+L175+L179+L183+L187+L191+L195+L199+L203+L207+L211+L215)</f>
        <v>1</v>
      </c>
      <c r="M219" s="535">
        <f>SUM(M171+M175+M179+M183+M187+M191+M195+M199+M203+M207+M211+M215)</f>
        <v>1</v>
      </c>
      <c r="N219" s="534">
        <f t="shared" si="26"/>
        <v>2</v>
      </c>
      <c r="O219" s="535">
        <f t="shared" si="26"/>
        <v>18</v>
      </c>
      <c r="P219" s="534">
        <f t="shared" si="26"/>
        <v>17</v>
      </c>
      <c r="Q219" s="535">
        <f t="shared" si="26"/>
        <v>20</v>
      </c>
      <c r="R219" s="534">
        <f t="shared" si="26"/>
        <v>22</v>
      </c>
      <c r="S219" s="535">
        <f t="shared" si="26"/>
        <v>31</v>
      </c>
      <c r="T219" s="534">
        <f t="shared" si="26"/>
        <v>77</v>
      </c>
      <c r="U219" s="535">
        <f t="shared" si="26"/>
        <v>4</v>
      </c>
      <c r="V219" s="536">
        <f t="shared" si="26"/>
        <v>9</v>
      </c>
      <c r="W219" s="537">
        <f>SUM(W171+W175+W179+W183+W187+W191+W195+W199+W203+W207+W211+W215)</f>
        <v>11</v>
      </c>
      <c r="X219" s="538">
        <f t="shared" si="26"/>
        <v>3</v>
      </c>
      <c r="Y219" s="538">
        <f t="shared" si="26"/>
        <v>0</v>
      </c>
      <c r="Z219" s="539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366</v>
      </c>
      <c r="E220" s="540">
        <f t="shared" ref="E220:F222" si="27">SUM(G220+I220+K220+M220+O220+Q220+S220+U220)</f>
        <v>118</v>
      </c>
      <c r="F220" s="342">
        <f>SUM(H220+J220+L220+N220+P220+R220+T220+V220)</f>
        <v>248</v>
      </c>
      <c r="G220" s="403">
        <f t="shared" ref="G220:Y222" si="28">SUM(G172+G176+G180+G184+G188+G192+G196+G200+G204+G208+G212+G216)</f>
        <v>8</v>
      </c>
      <c r="H220" s="541">
        <f t="shared" si="28"/>
        <v>17</v>
      </c>
      <c r="I220" s="542">
        <f t="shared" si="28"/>
        <v>9</v>
      </c>
      <c r="J220" s="541">
        <f t="shared" si="28"/>
        <v>4</v>
      </c>
      <c r="K220" s="542">
        <f t="shared" si="28"/>
        <v>5</v>
      </c>
      <c r="L220" s="541">
        <f t="shared" si="28"/>
        <v>4</v>
      </c>
      <c r="M220" s="542">
        <f t="shared" si="28"/>
        <v>0</v>
      </c>
      <c r="N220" s="541">
        <f t="shared" si="28"/>
        <v>1</v>
      </c>
      <c r="O220" s="542">
        <f t="shared" si="28"/>
        <v>9</v>
      </c>
      <c r="P220" s="541">
        <f t="shared" si="28"/>
        <v>10</v>
      </c>
      <c r="Q220" s="542">
        <f t="shared" si="28"/>
        <v>12</v>
      </c>
      <c r="R220" s="541">
        <f t="shared" si="28"/>
        <v>20</v>
      </c>
      <c r="S220" s="542">
        <f t="shared" si="28"/>
        <v>53</v>
      </c>
      <c r="T220" s="541">
        <f t="shared" si="28"/>
        <v>162</v>
      </c>
      <c r="U220" s="542">
        <f t="shared" si="28"/>
        <v>22</v>
      </c>
      <c r="V220" s="543">
        <f t="shared" si="28"/>
        <v>30</v>
      </c>
      <c r="W220" s="544">
        <f t="shared" si="28"/>
        <v>16</v>
      </c>
      <c r="X220" s="540">
        <f t="shared" si="28"/>
        <v>5</v>
      </c>
      <c r="Y220" s="540">
        <f t="shared" si="28"/>
        <v>0</v>
      </c>
      <c r="Z220" s="32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126</v>
      </c>
      <c r="E221" s="540">
        <f t="shared" si="27"/>
        <v>36</v>
      </c>
      <c r="F221" s="342">
        <f t="shared" si="27"/>
        <v>90</v>
      </c>
      <c r="G221" s="403">
        <f t="shared" si="28"/>
        <v>0</v>
      </c>
      <c r="H221" s="541">
        <f t="shared" si="28"/>
        <v>1</v>
      </c>
      <c r="I221" s="542">
        <f t="shared" si="28"/>
        <v>0</v>
      </c>
      <c r="J221" s="541">
        <f t="shared" si="28"/>
        <v>1</v>
      </c>
      <c r="K221" s="542">
        <f t="shared" si="28"/>
        <v>1</v>
      </c>
      <c r="L221" s="541">
        <f t="shared" si="28"/>
        <v>0</v>
      </c>
      <c r="M221" s="542">
        <f t="shared" si="28"/>
        <v>0</v>
      </c>
      <c r="N221" s="541">
        <f t="shared" si="28"/>
        <v>1</v>
      </c>
      <c r="O221" s="542">
        <f t="shared" si="28"/>
        <v>4</v>
      </c>
      <c r="P221" s="541">
        <f t="shared" si="28"/>
        <v>8</v>
      </c>
      <c r="Q221" s="542">
        <f t="shared" si="28"/>
        <v>3</v>
      </c>
      <c r="R221" s="541">
        <f t="shared" si="28"/>
        <v>6</v>
      </c>
      <c r="S221" s="542">
        <f t="shared" si="28"/>
        <v>22</v>
      </c>
      <c r="T221" s="541">
        <f t="shared" si="28"/>
        <v>65</v>
      </c>
      <c r="U221" s="542">
        <f t="shared" si="28"/>
        <v>6</v>
      </c>
      <c r="V221" s="543">
        <f t="shared" si="28"/>
        <v>8</v>
      </c>
      <c r="W221" s="544">
        <f t="shared" si="28"/>
        <v>11</v>
      </c>
      <c r="X221" s="540">
        <f t="shared" si="28"/>
        <v>1</v>
      </c>
      <c r="Y221" s="540">
        <f>SUM(Y171+Y175+Y179+Y183+Y187+Y191+Y195+Y199+Y203+Y207+Y211+Y215)</f>
        <v>0</v>
      </c>
      <c r="Z221" s="46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104</v>
      </c>
      <c r="E222" s="545">
        <f t="shared" si="27"/>
        <v>37</v>
      </c>
      <c r="F222" s="384">
        <f t="shared" si="27"/>
        <v>67</v>
      </c>
      <c r="G222" s="404">
        <f t="shared" si="28"/>
        <v>0</v>
      </c>
      <c r="H222" s="546">
        <f t="shared" si="28"/>
        <v>0</v>
      </c>
      <c r="I222" s="547">
        <f t="shared" si="28"/>
        <v>0</v>
      </c>
      <c r="J222" s="546">
        <f t="shared" si="28"/>
        <v>0</v>
      </c>
      <c r="K222" s="547">
        <f t="shared" si="28"/>
        <v>2</v>
      </c>
      <c r="L222" s="546">
        <f t="shared" si="28"/>
        <v>1</v>
      </c>
      <c r="M222" s="547">
        <f t="shared" si="28"/>
        <v>0</v>
      </c>
      <c r="N222" s="546">
        <f t="shared" si="28"/>
        <v>0</v>
      </c>
      <c r="O222" s="547">
        <f t="shared" si="28"/>
        <v>4</v>
      </c>
      <c r="P222" s="546">
        <f t="shared" si="28"/>
        <v>3</v>
      </c>
      <c r="Q222" s="547">
        <f t="shared" si="28"/>
        <v>8</v>
      </c>
      <c r="R222" s="546">
        <f t="shared" si="28"/>
        <v>3</v>
      </c>
      <c r="S222" s="547">
        <f t="shared" si="28"/>
        <v>20</v>
      </c>
      <c r="T222" s="546">
        <f t="shared" si="28"/>
        <v>54</v>
      </c>
      <c r="U222" s="547">
        <f t="shared" si="28"/>
        <v>3</v>
      </c>
      <c r="V222" s="548">
        <f t="shared" si="28"/>
        <v>6</v>
      </c>
      <c r="W222" s="549">
        <f t="shared" si="28"/>
        <v>10</v>
      </c>
      <c r="X222" s="545">
        <f t="shared" si="28"/>
        <v>0</v>
      </c>
      <c r="Y222" s="545">
        <f>SUM(Y173+Y177+Y181+Y185+Y189+Y193+Y197+Y201+Y205+Y209+Y213+Y217)</f>
        <v>0</v>
      </c>
      <c r="Z222" s="462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55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111" t="s">
        <v>1</v>
      </c>
      <c r="E226" s="111" t="s">
        <v>2</v>
      </c>
      <c r="F226" s="69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2927</v>
      </c>
      <c r="B293" s="66">
        <f>SUM(CG9:CL242)</f>
        <v>1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5">
    <dataValidation type="whole" allowBlank="1" showInputMessage="1" showErrorMessage="1" errorTitle="Error de ingreso" error="Debe ingresar sólo números enteros positivos." sqref="D238:E241" xr:uid="{00000000-0002-0000-0200-000000000000}">
      <formula1>0</formula1>
      <formula2>99999</formula2>
    </dataValidation>
    <dataValidation type="decimal" allowBlank="1" showInputMessage="1" showErrorMessage="1" errorTitle="Error de ingreso" error="Debe ingresar sólo números enteros y/o con decimales." sqref="B238:C238" xr:uid="{00000000-0002-0000-0200-000001000000}">
      <formula1>0</formula1>
      <formula2>99999</formula2>
    </dataValidation>
    <dataValidation type="whole" allowBlank="1" showInputMessage="1" showErrorMessage="1" errorTitle="ERROR" error="Por favor ingrese solo Números." sqref="I126:N133" xr:uid="{00000000-0002-0000-0200-000002000000}">
      <formula1>0</formula1>
      <formula2>1000000000</formula2>
    </dataValidation>
    <dataValidation type="whole" allowBlank="1" showInputMessage="1" showErrorMessage="1" errorTitle="Error de ingreso" error="Debe ingresar sólo números." sqref="G12:AG15 C244:E250 G43:AG47 G50:AG55 U49:AG49 D59:E69 E73:F74 E78:S106 E112:R117 G19:AI37 G154:AA157 E162:J164 G169:Z218 E227:P232 I123:N125 I134:N149 G123:H149 B239:C241" xr:uid="{00000000-0002-0000-0200-000003000000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00000000-0002-0000-0200-000004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N385"/>
  <sheetViews>
    <sheetView workbookViewId="0">
      <selection activeCell="A12" sqref="A12:C12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",[4]NOMBRE!B2," - ","( ",[4]NOMBRE!C2,[4]NOMBRE!D2,[4]NOMBRE!E2,[4]NOMBRE!F2,[4]NOMBRE!G2,"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",[4]NOMBRE!B6," - ","( ",[4]NOMBRE!C6,[4]NOMBRE!D6," )")</f>
        <v>MES: MARZO - ( 03 )</v>
      </c>
      <c r="BU4" s="47"/>
      <c r="BV4" s="47"/>
      <c r="BW4" s="47"/>
    </row>
    <row r="5" spans="1:90" ht="16.149999999999999" customHeight="1" x14ac:dyDescent="0.2">
      <c r="A5" s="45" t="str">
        <f>CONCATENATE("AÑO: ",[4]NOMBRE!B7)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577" t="s">
        <v>2</v>
      </c>
      <c r="H11" s="579" t="s">
        <v>3</v>
      </c>
      <c r="I11" s="577" t="s">
        <v>2</v>
      </c>
      <c r="J11" s="579" t="s">
        <v>3</v>
      </c>
      <c r="K11" s="577" t="s">
        <v>2</v>
      </c>
      <c r="L11" s="579" t="s">
        <v>3</v>
      </c>
      <c r="M11" s="577" t="s">
        <v>2</v>
      </c>
      <c r="N11" s="579" t="s">
        <v>3</v>
      </c>
      <c r="O11" s="577" t="s">
        <v>2</v>
      </c>
      <c r="P11" s="579" t="s">
        <v>3</v>
      </c>
      <c r="Q11" s="577" t="s">
        <v>2</v>
      </c>
      <c r="R11" s="579" t="s">
        <v>3</v>
      </c>
      <c r="S11" s="577" t="s">
        <v>2</v>
      </c>
      <c r="T11" s="579" t="s">
        <v>3</v>
      </c>
      <c r="U11" s="577" t="s">
        <v>2</v>
      </c>
      <c r="V11" s="579" t="s">
        <v>3</v>
      </c>
      <c r="W11" s="577" t="s">
        <v>2</v>
      </c>
      <c r="X11" s="579" t="s">
        <v>3</v>
      </c>
      <c r="Y11" s="577" t="s">
        <v>2</v>
      </c>
      <c r="Z11" s="579" t="s">
        <v>3</v>
      </c>
      <c r="AA11" s="577" t="s">
        <v>2</v>
      </c>
      <c r="AB11" s="579" t="s">
        <v>3</v>
      </c>
      <c r="AC11" s="577" t="s">
        <v>2</v>
      </c>
      <c r="AD11" s="585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252</v>
      </c>
      <c r="E12" s="193">
        <f t="shared" ref="E12:F15" si="0">SUM(G12+I12+K12+M12+O12+Q12+S12+U12+W12+Y12+AA12+AC12)</f>
        <v>78</v>
      </c>
      <c r="F12" s="194">
        <f>SUM(H12+J12+L12+N12+P12+R12+T12+V12+X12+Z12+AB12+AD12)</f>
        <v>174</v>
      </c>
      <c r="G12" s="18">
        <v>1</v>
      </c>
      <c r="H12" s="19"/>
      <c r="I12" s="1"/>
      <c r="J12" s="19">
        <v>1</v>
      </c>
      <c r="K12" s="1"/>
      <c r="L12" s="19">
        <v>1</v>
      </c>
      <c r="M12" s="18">
        <v>3</v>
      </c>
      <c r="N12" s="19">
        <v>2</v>
      </c>
      <c r="O12" s="18">
        <v>3</v>
      </c>
      <c r="P12" s="19">
        <v>1</v>
      </c>
      <c r="Q12" s="18">
        <v>2</v>
      </c>
      <c r="R12" s="20"/>
      <c r="S12" s="18">
        <v>1</v>
      </c>
      <c r="T12" s="20">
        <v>3</v>
      </c>
      <c r="U12" s="18">
        <v>2</v>
      </c>
      <c r="V12" s="20">
        <v>1</v>
      </c>
      <c r="W12" s="18">
        <v>12</v>
      </c>
      <c r="X12" s="20">
        <v>17</v>
      </c>
      <c r="Y12" s="18">
        <v>19</v>
      </c>
      <c r="Z12" s="20">
        <v>25</v>
      </c>
      <c r="AA12" s="18">
        <v>25</v>
      </c>
      <c r="AB12" s="20">
        <v>101</v>
      </c>
      <c r="AC12" s="182">
        <v>10</v>
      </c>
      <c r="AD12" s="64">
        <v>22</v>
      </c>
      <c r="AE12" s="19">
        <v>8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618</v>
      </c>
      <c r="E13" s="193">
        <f t="shared" si="0"/>
        <v>215</v>
      </c>
      <c r="F13" s="194">
        <f t="shared" si="0"/>
        <v>403</v>
      </c>
      <c r="G13" s="7"/>
      <c r="H13" s="21"/>
      <c r="I13" s="7"/>
      <c r="J13" s="21"/>
      <c r="K13" s="7">
        <v>1</v>
      </c>
      <c r="L13" s="21">
        <v>1</v>
      </c>
      <c r="M13" s="7">
        <v>9</v>
      </c>
      <c r="N13" s="21">
        <v>5</v>
      </c>
      <c r="O13" s="7">
        <v>9</v>
      </c>
      <c r="P13" s="21">
        <v>10</v>
      </c>
      <c r="Q13" s="7">
        <v>7</v>
      </c>
      <c r="R13" s="8">
        <v>9</v>
      </c>
      <c r="S13" s="7">
        <v>11</v>
      </c>
      <c r="T13" s="8">
        <v>10</v>
      </c>
      <c r="U13" s="7"/>
      <c r="V13" s="8"/>
      <c r="W13" s="7">
        <v>35</v>
      </c>
      <c r="X13" s="8">
        <v>33</v>
      </c>
      <c r="Y13" s="7">
        <v>53</v>
      </c>
      <c r="Z13" s="8">
        <v>77</v>
      </c>
      <c r="AA13" s="7">
        <v>69</v>
      </c>
      <c r="AB13" s="8">
        <v>206</v>
      </c>
      <c r="AC13" s="22">
        <v>21</v>
      </c>
      <c r="AD13" s="38">
        <v>52</v>
      </c>
      <c r="AE13" s="21">
        <v>12</v>
      </c>
      <c r="AF13" s="23"/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17</v>
      </c>
      <c r="E14" s="193">
        <f t="shared" si="0"/>
        <v>10</v>
      </c>
      <c r="F14" s="194">
        <f t="shared" si="0"/>
        <v>7</v>
      </c>
      <c r="G14" s="7"/>
      <c r="H14" s="21"/>
      <c r="I14" s="7"/>
      <c r="J14" s="21"/>
      <c r="K14" s="7"/>
      <c r="L14" s="21">
        <v>1</v>
      </c>
      <c r="M14" s="7">
        <v>2</v>
      </c>
      <c r="N14" s="8"/>
      <c r="O14" s="7"/>
      <c r="P14" s="8">
        <v>1</v>
      </c>
      <c r="Q14" s="7"/>
      <c r="R14" s="8"/>
      <c r="S14" s="7">
        <v>4</v>
      </c>
      <c r="T14" s="8"/>
      <c r="U14" s="7"/>
      <c r="V14" s="8"/>
      <c r="W14" s="7">
        <v>3</v>
      </c>
      <c r="X14" s="8">
        <v>2</v>
      </c>
      <c r="Y14" s="7"/>
      <c r="Z14" s="8"/>
      <c r="AA14" s="7">
        <v>1</v>
      </c>
      <c r="AB14" s="8">
        <v>2</v>
      </c>
      <c r="AC14" s="7"/>
      <c r="AD14" s="38">
        <v>1</v>
      </c>
      <c r="AE14" s="21">
        <v>0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133</v>
      </c>
      <c r="E15" s="197">
        <f t="shared" si="0"/>
        <v>48</v>
      </c>
      <c r="F15" s="198">
        <f t="shared" si="0"/>
        <v>85</v>
      </c>
      <c r="G15" s="12"/>
      <c r="H15" s="13"/>
      <c r="I15" s="12"/>
      <c r="J15" s="13"/>
      <c r="K15" s="12"/>
      <c r="L15" s="13"/>
      <c r="M15" s="12">
        <v>1</v>
      </c>
      <c r="N15" s="14"/>
      <c r="O15" s="12">
        <v>1</v>
      </c>
      <c r="P15" s="14">
        <v>2</v>
      </c>
      <c r="Q15" s="12">
        <v>1</v>
      </c>
      <c r="R15" s="14">
        <v>3</v>
      </c>
      <c r="S15" s="12">
        <v>4</v>
      </c>
      <c r="T15" s="14">
        <v>1</v>
      </c>
      <c r="U15" s="12">
        <v>1</v>
      </c>
      <c r="V15" s="14"/>
      <c r="W15" s="12">
        <v>8</v>
      </c>
      <c r="X15" s="14">
        <v>6</v>
      </c>
      <c r="Y15" s="12">
        <v>7</v>
      </c>
      <c r="Z15" s="14">
        <v>5</v>
      </c>
      <c r="AA15" s="12">
        <v>21</v>
      </c>
      <c r="AB15" s="14">
        <v>61</v>
      </c>
      <c r="AC15" s="12">
        <v>4</v>
      </c>
      <c r="AD15" s="39">
        <v>7</v>
      </c>
      <c r="AE15" s="13">
        <v>7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579" t="s">
        <v>3</v>
      </c>
      <c r="I18" s="157" t="s">
        <v>2</v>
      </c>
      <c r="J18" s="584" t="s">
        <v>3</v>
      </c>
      <c r="K18" s="157" t="s">
        <v>2</v>
      </c>
      <c r="L18" s="575" t="s">
        <v>3</v>
      </c>
      <c r="M18" s="157" t="s">
        <v>2</v>
      </c>
      <c r="N18" s="576" t="s">
        <v>3</v>
      </c>
      <c r="O18" s="157" t="s">
        <v>2</v>
      </c>
      <c r="P18" s="584" t="s">
        <v>3</v>
      </c>
      <c r="Q18" s="157" t="s">
        <v>2</v>
      </c>
      <c r="R18" s="576" t="s">
        <v>3</v>
      </c>
      <c r="S18" s="157" t="s">
        <v>2</v>
      </c>
      <c r="T18" s="584" t="s">
        <v>3</v>
      </c>
      <c r="U18" s="583" t="s">
        <v>2</v>
      </c>
      <c r="V18" s="576" t="s">
        <v>3</v>
      </c>
      <c r="W18" s="583" t="s">
        <v>2</v>
      </c>
      <c r="X18" s="576" t="s">
        <v>3</v>
      </c>
      <c r="Y18" s="583" t="s">
        <v>2</v>
      </c>
      <c r="Z18" s="576" t="s">
        <v>3</v>
      </c>
      <c r="AA18" s="583" t="s">
        <v>2</v>
      </c>
      <c r="AB18" s="576" t="s">
        <v>3</v>
      </c>
      <c r="AC18" s="583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0</v>
      </c>
      <c r="E19" s="83">
        <f>SUM(G19+I19+K19+M19+O19+Q19+S19+U19+W19+Y19+AA19+AC19)</f>
        <v>0</v>
      </c>
      <c r="F19" s="84">
        <f>SUM(H19+J19+L19+N19+P19+R19+T19+V19+X19+Z19+AB19+AD19)</f>
        <v>0</v>
      </c>
      <c r="G19" s="1"/>
      <c r="H19" s="2"/>
      <c r="I19" s="1"/>
      <c r="J19" s="104"/>
      <c r="K19" s="1"/>
      <c r="L19" s="2"/>
      <c r="M19" s="1"/>
      <c r="N19" s="2"/>
      <c r="O19" s="1"/>
      <c r="P19" s="104"/>
      <c r="Q19" s="1"/>
      <c r="R19" s="2"/>
      <c r="S19" s="1"/>
      <c r="T19" s="104"/>
      <c r="U19" s="1"/>
      <c r="V19" s="2"/>
      <c r="W19" s="1"/>
      <c r="X19" s="2"/>
      <c r="Y19" s="1"/>
      <c r="Z19" s="2"/>
      <c r="AA19" s="1"/>
      <c r="AB19" s="2"/>
      <c r="AC19" s="1"/>
      <c r="AD19" s="95"/>
      <c r="AE19" s="2"/>
      <c r="AF19" s="204"/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14</v>
      </c>
      <c r="E23" s="86">
        <f t="shared" si="2"/>
        <v>6</v>
      </c>
      <c r="F23" s="87">
        <f t="shared" si="2"/>
        <v>8</v>
      </c>
      <c r="G23" s="7"/>
      <c r="H23" s="21"/>
      <c r="I23" s="7"/>
      <c r="J23" s="10"/>
      <c r="K23" s="7"/>
      <c r="L23" s="21"/>
      <c r="M23" s="7"/>
      <c r="N23" s="21"/>
      <c r="O23" s="7"/>
      <c r="P23" s="10"/>
      <c r="Q23" s="7"/>
      <c r="R23" s="21"/>
      <c r="S23" s="7"/>
      <c r="T23" s="10"/>
      <c r="U23" s="7">
        <v>1</v>
      </c>
      <c r="V23" s="21"/>
      <c r="W23" s="7">
        <v>2</v>
      </c>
      <c r="X23" s="21">
        <v>5</v>
      </c>
      <c r="Y23" s="7">
        <v>3</v>
      </c>
      <c r="Z23" s="21">
        <v>1</v>
      </c>
      <c r="AA23" s="7"/>
      <c r="AB23" s="21">
        <v>1</v>
      </c>
      <c r="AC23" s="7"/>
      <c r="AD23" s="96">
        <v>1</v>
      </c>
      <c r="AE23" s="21">
        <v>0</v>
      </c>
      <c r="AF23" s="218">
        <v>14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/>
      <c r="H24" s="21"/>
      <c r="I24" s="7"/>
      <c r="J24" s="10"/>
      <c r="K24" s="7"/>
      <c r="L24" s="21"/>
      <c r="M24" s="7"/>
      <c r="N24" s="21"/>
      <c r="O24" s="7"/>
      <c r="P24" s="10"/>
      <c r="Q24" s="7"/>
      <c r="R24" s="21"/>
      <c r="S24" s="7"/>
      <c r="T24" s="10"/>
      <c r="U24" s="7"/>
      <c r="V24" s="21"/>
      <c r="W24" s="7"/>
      <c r="X24" s="21"/>
      <c r="Y24" s="7"/>
      <c r="Z24" s="21"/>
      <c r="AA24" s="7"/>
      <c r="AB24" s="21"/>
      <c r="AC24" s="7"/>
      <c r="AD24" s="96"/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12</v>
      </c>
      <c r="E25" s="86">
        <f t="shared" si="2"/>
        <v>3</v>
      </c>
      <c r="F25" s="87">
        <f t="shared" si="2"/>
        <v>9</v>
      </c>
      <c r="G25" s="7"/>
      <c r="H25" s="21"/>
      <c r="I25" s="7"/>
      <c r="J25" s="10"/>
      <c r="K25" s="7"/>
      <c r="L25" s="21"/>
      <c r="M25" s="7"/>
      <c r="N25" s="21"/>
      <c r="O25" s="7"/>
      <c r="P25" s="10"/>
      <c r="Q25" s="7"/>
      <c r="R25" s="21"/>
      <c r="S25" s="7"/>
      <c r="T25" s="10"/>
      <c r="U25" s="7"/>
      <c r="V25" s="21"/>
      <c r="W25" s="7"/>
      <c r="X25" s="21"/>
      <c r="Y25" s="7"/>
      <c r="Z25" s="21"/>
      <c r="AA25" s="7">
        <v>3</v>
      </c>
      <c r="AB25" s="21">
        <v>9</v>
      </c>
      <c r="AC25" s="7"/>
      <c r="AD25" s="96"/>
      <c r="AE25" s="21">
        <v>0</v>
      </c>
      <c r="AF25" s="218">
        <v>12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/>
      <c r="H26" s="21"/>
      <c r="I26" s="7"/>
      <c r="J26" s="10"/>
      <c r="K26" s="7"/>
      <c r="L26" s="21"/>
      <c r="M26" s="7"/>
      <c r="N26" s="21"/>
      <c r="O26" s="7"/>
      <c r="P26" s="10"/>
      <c r="Q26" s="7"/>
      <c r="R26" s="21"/>
      <c r="S26" s="7"/>
      <c r="T26" s="10"/>
      <c r="U26" s="7"/>
      <c r="V26" s="21"/>
      <c r="W26" s="7"/>
      <c r="X26" s="21"/>
      <c r="Y26" s="7"/>
      <c r="Z26" s="21"/>
      <c r="AA26" s="7"/>
      <c r="AB26" s="21"/>
      <c r="AC26" s="7"/>
      <c r="AD26" s="96"/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1</v>
      </c>
      <c r="E27" s="86">
        <f t="shared" si="2"/>
        <v>0</v>
      </c>
      <c r="F27" s="87">
        <f t="shared" si="2"/>
        <v>1</v>
      </c>
      <c r="G27" s="7"/>
      <c r="H27" s="21"/>
      <c r="I27" s="7"/>
      <c r="J27" s="10"/>
      <c r="K27" s="7"/>
      <c r="L27" s="21"/>
      <c r="M27" s="7"/>
      <c r="N27" s="21"/>
      <c r="O27" s="7"/>
      <c r="P27" s="10"/>
      <c r="Q27" s="7"/>
      <c r="R27" s="21"/>
      <c r="S27" s="7"/>
      <c r="T27" s="10"/>
      <c r="U27" s="7"/>
      <c r="V27" s="21"/>
      <c r="W27" s="7"/>
      <c r="X27" s="21"/>
      <c r="Y27" s="7"/>
      <c r="Z27" s="21"/>
      <c r="AA27" s="7"/>
      <c r="AB27" s="21">
        <v>1</v>
      </c>
      <c r="AC27" s="7"/>
      <c r="AD27" s="96"/>
      <c r="AE27" s="21">
        <v>0</v>
      </c>
      <c r="AF27" s="218">
        <v>1</v>
      </c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7</v>
      </c>
      <c r="E28" s="220">
        <f t="shared" si="2"/>
        <v>5</v>
      </c>
      <c r="F28" s="221">
        <f t="shared" si="2"/>
        <v>2</v>
      </c>
      <c r="G28" s="1"/>
      <c r="H28" s="2"/>
      <c r="I28" s="1"/>
      <c r="J28" s="104"/>
      <c r="K28" s="1"/>
      <c r="L28" s="2"/>
      <c r="M28" s="1"/>
      <c r="N28" s="2"/>
      <c r="O28" s="1"/>
      <c r="P28" s="104"/>
      <c r="Q28" s="1"/>
      <c r="R28" s="2"/>
      <c r="S28" s="1"/>
      <c r="T28" s="104"/>
      <c r="U28" s="1"/>
      <c r="V28" s="2"/>
      <c r="W28" s="1"/>
      <c r="X28" s="2"/>
      <c r="Y28" s="1">
        <v>1</v>
      </c>
      <c r="Z28" s="2"/>
      <c r="AA28" s="1">
        <v>2</v>
      </c>
      <c r="AB28" s="2">
        <v>2</v>
      </c>
      <c r="AC28" s="1">
        <v>2</v>
      </c>
      <c r="AD28" s="95"/>
      <c r="AE28" s="2">
        <v>0</v>
      </c>
      <c r="AF28" s="204">
        <v>7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/>
      <c r="H29" s="19"/>
      <c r="I29" s="18"/>
      <c r="J29" s="63"/>
      <c r="K29" s="18"/>
      <c r="L29" s="19"/>
      <c r="M29" s="18"/>
      <c r="N29" s="19"/>
      <c r="O29" s="18"/>
      <c r="P29" s="63"/>
      <c r="Q29" s="18"/>
      <c r="R29" s="19"/>
      <c r="S29" s="18"/>
      <c r="T29" s="63"/>
      <c r="U29" s="18"/>
      <c r="V29" s="19"/>
      <c r="W29" s="18"/>
      <c r="X29" s="19"/>
      <c r="Y29" s="18"/>
      <c r="Z29" s="19"/>
      <c r="AA29" s="18"/>
      <c r="AB29" s="19"/>
      <c r="AC29" s="18"/>
      <c r="AD29" s="206"/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/>
      <c r="H30" s="21"/>
      <c r="I30" s="7"/>
      <c r="J30" s="10"/>
      <c r="K30" s="7"/>
      <c r="L30" s="21"/>
      <c r="M30" s="7"/>
      <c r="N30" s="21"/>
      <c r="O30" s="7"/>
      <c r="P30" s="10"/>
      <c r="Q30" s="7"/>
      <c r="R30" s="21"/>
      <c r="S30" s="7"/>
      <c r="T30" s="10"/>
      <c r="U30" s="7"/>
      <c r="V30" s="21"/>
      <c r="W30" s="7"/>
      <c r="X30" s="21"/>
      <c r="Y30" s="7"/>
      <c r="Z30" s="21"/>
      <c r="AA30" s="7"/>
      <c r="AB30" s="21"/>
      <c r="AC30" s="7"/>
      <c r="AD30" s="96"/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/>
      <c r="H31" s="21"/>
      <c r="I31" s="7"/>
      <c r="J31" s="10"/>
      <c r="K31" s="7"/>
      <c r="L31" s="21"/>
      <c r="M31" s="7"/>
      <c r="N31" s="21"/>
      <c r="O31" s="7"/>
      <c r="P31" s="10"/>
      <c r="Q31" s="7"/>
      <c r="R31" s="21"/>
      <c r="S31" s="7"/>
      <c r="T31" s="10"/>
      <c r="U31" s="7"/>
      <c r="V31" s="21"/>
      <c r="W31" s="7"/>
      <c r="X31" s="21"/>
      <c r="Y31" s="7"/>
      <c r="Z31" s="21"/>
      <c r="AA31" s="7"/>
      <c r="AB31" s="21"/>
      <c r="AC31" s="7"/>
      <c r="AD31" s="96"/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/>
      <c r="H32" s="21"/>
      <c r="I32" s="7"/>
      <c r="J32" s="10"/>
      <c r="K32" s="7"/>
      <c r="L32" s="21"/>
      <c r="M32" s="7"/>
      <c r="N32" s="21"/>
      <c r="O32" s="7"/>
      <c r="P32" s="10"/>
      <c r="Q32" s="7"/>
      <c r="R32" s="21"/>
      <c r="S32" s="7"/>
      <c r="T32" s="10"/>
      <c r="U32" s="7"/>
      <c r="V32" s="21"/>
      <c r="W32" s="7"/>
      <c r="X32" s="21"/>
      <c r="Y32" s="7"/>
      <c r="Z32" s="21"/>
      <c r="AA32" s="7"/>
      <c r="AB32" s="21"/>
      <c r="AC32" s="7"/>
      <c r="AD32" s="96"/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/>
      <c r="H33" s="21"/>
      <c r="I33" s="7"/>
      <c r="J33" s="10"/>
      <c r="K33" s="7"/>
      <c r="L33" s="21"/>
      <c r="M33" s="7"/>
      <c r="N33" s="21"/>
      <c r="O33" s="7"/>
      <c r="P33" s="10"/>
      <c r="Q33" s="7"/>
      <c r="R33" s="21"/>
      <c r="S33" s="7"/>
      <c r="T33" s="10"/>
      <c r="U33" s="7"/>
      <c r="V33" s="21"/>
      <c r="W33" s="7"/>
      <c r="X33" s="21"/>
      <c r="Y33" s="7"/>
      <c r="Z33" s="21"/>
      <c r="AA33" s="7"/>
      <c r="AB33" s="21"/>
      <c r="AC33" s="7"/>
      <c r="AD33" s="96"/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574</v>
      </c>
      <c r="E37" s="89">
        <f t="shared" si="3"/>
        <v>156</v>
      </c>
      <c r="F37" s="90">
        <f t="shared" si="3"/>
        <v>418</v>
      </c>
      <c r="G37" s="175"/>
      <c r="H37" s="112"/>
      <c r="I37" s="34"/>
      <c r="J37" s="108"/>
      <c r="K37" s="175"/>
      <c r="L37" s="112">
        <v>6</v>
      </c>
      <c r="M37" s="175">
        <v>1</v>
      </c>
      <c r="N37" s="112"/>
      <c r="O37" s="175">
        <v>1</v>
      </c>
      <c r="P37" s="108">
        <v>1</v>
      </c>
      <c r="Q37" s="175">
        <v>6</v>
      </c>
      <c r="R37" s="112"/>
      <c r="S37" s="175">
        <v>4</v>
      </c>
      <c r="T37" s="108">
        <v>7</v>
      </c>
      <c r="U37" s="175">
        <v>2</v>
      </c>
      <c r="V37" s="112"/>
      <c r="W37" s="175">
        <v>15</v>
      </c>
      <c r="X37" s="112">
        <v>21</v>
      </c>
      <c r="Y37" s="175">
        <v>18</v>
      </c>
      <c r="Z37" s="112">
        <v>24</v>
      </c>
      <c r="AA37" s="175">
        <v>108</v>
      </c>
      <c r="AB37" s="112">
        <v>353</v>
      </c>
      <c r="AC37" s="175">
        <v>1</v>
      </c>
      <c r="AD37" s="228">
        <v>6</v>
      </c>
      <c r="AE37" s="112">
        <v>4</v>
      </c>
      <c r="AF37" s="112">
        <v>574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608</v>
      </c>
      <c r="E38" s="79">
        <f t="shared" si="4"/>
        <v>170</v>
      </c>
      <c r="F38" s="159">
        <f t="shared" si="4"/>
        <v>438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0</v>
      </c>
      <c r="L38" s="159">
        <f t="shared" si="4"/>
        <v>6</v>
      </c>
      <c r="M38" s="78">
        <f t="shared" si="4"/>
        <v>1</v>
      </c>
      <c r="N38" s="159">
        <f t="shared" si="4"/>
        <v>0</v>
      </c>
      <c r="O38" s="78">
        <f t="shared" si="4"/>
        <v>1</v>
      </c>
      <c r="P38" s="159">
        <f t="shared" si="4"/>
        <v>1</v>
      </c>
      <c r="Q38" s="78">
        <f t="shared" si="4"/>
        <v>6</v>
      </c>
      <c r="R38" s="159">
        <f t="shared" si="4"/>
        <v>0</v>
      </c>
      <c r="S38" s="78">
        <f t="shared" si="4"/>
        <v>4</v>
      </c>
      <c r="T38" s="159">
        <f t="shared" si="4"/>
        <v>7</v>
      </c>
      <c r="U38" s="78">
        <f t="shared" si="4"/>
        <v>3</v>
      </c>
      <c r="V38" s="159">
        <f t="shared" si="4"/>
        <v>0</v>
      </c>
      <c r="W38" s="78">
        <f t="shared" si="4"/>
        <v>17</v>
      </c>
      <c r="X38" s="159">
        <f t="shared" si="4"/>
        <v>26</v>
      </c>
      <c r="Y38" s="78">
        <f t="shared" si="4"/>
        <v>22</v>
      </c>
      <c r="Z38" s="159">
        <f t="shared" si="4"/>
        <v>25</v>
      </c>
      <c r="AA38" s="78">
        <f t="shared" si="4"/>
        <v>113</v>
      </c>
      <c r="AB38" s="159">
        <f t="shared" si="4"/>
        <v>366</v>
      </c>
      <c r="AC38" s="78">
        <f t="shared" si="4"/>
        <v>3</v>
      </c>
      <c r="AD38" s="159">
        <f t="shared" si="4"/>
        <v>7</v>
      </c>
      <c r="AE38" s="176">
        <f t="shared" si="4"/>
        <v>4</v>
      </c>
      <c r="AF38" s="176">
        <f t="shared" si="4"/>
        <v>608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581" t="s">
        <v>3</v>
      </c>
      <c r="G42" s="591" t="s">
        <v>2</v>
      </c>
      <c r="H42" s="239" t="s">
        <v>3</v>
      </c>
      <c r="I42" s="240" t="s">
        <v>2</v>
      </c>
      <c r="J42" s="241" t="s">
        <v>3</v>
      </c>
      <c r="K42" s="591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592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593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593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579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579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579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593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579">
        <f t="shared" si="9"/>
        <v>0</v>
      </c>
      <c r="G56" s="40">
        <f t="shared" si="9"/>
        <v>0</v>
      </c>
      <c r="H56" s="579">
        <f t="shared" si="9"/>
        <v>0</v>
      </c>
      <c r="I56" s="40">
        <f t="shared" si="9"/>
        <v>0</v>
      </c>
      <c r="J56" s="578">
        <f t="shared" si="9"/>
        <v>0</v>
      </c>
      <c r="K56" s="577">
        <f t="shared" si="9"/>
        <v>0</v>
      </c>
      <c r="L56" s="579">
        <f t="shared" si="9"/>
        <v>0</v>
      </c>
      <c r="M56" s="40">
        <f t="shared" si="9"/>
        <v>0</v>
      </c>
      <c r="N56" s="579">
        <f t="shared" si="9"/>
        <v>0</v>
      </c>
      <c r="O56" s="40">
        <f t="shared" si="9"/>
        <v>0</v>
      </c>
      <c r="P56" s="579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579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583" t="s">
        <v>1</v>
      </c>
      <c r="E77" s="40" t="s">
        <v>2</v>
      </c>
      <c r="F77" s="579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587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101</v>
      </c>
      <c r="E78" s="18">
        <v>27</v>
      </c>
      <c r="F78" s="62">
        <v>74</v>
      </c>
      <c r="G78" s="1">
        <v>12</v>
      </c>
      <c r="H78" s="5">
        <v>4</v>
      </c>
      <c r="I78" s="5">
        <v>1</v>
      </c>
      <c r="J78" s="5">
        <v>2</v>
      </c>
      <c r="K78" s="5">
        <v>8</v>
      </c>
      <c r="L78" s="5">
        <v>15</v>
      </c>
      <c r="M78" s="4">
        <v>46</v>
      </c>
      <c r="N78" s="95">
        <v>13</v>
      </c>
      <c r="O78" s="2">
        <v>6</v>
      </c>
      <c r="P78" s="27">
        <v>101</v>
      </c>
      <c r="Q78" s="27">
        <v>2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64</v>
      </c>
      <c r="E79" s="7">
        <v>27</v>
      </c>
      <c r="F79" s="9">
        <v>37</v>
      </c>
      <c r="G79" s="7">
        <v>9</v>
      </c>
      <c r="H79" s="11">
        <v>6</v>
      </c>
      <c r="I79" s="11">
        <v>2</v>
      </c>
      <c r="J79" s="11"/>
      <c r="K79" s="11">
        <v>10</v>
      </c>
      <c r="L79" s="11">
        <v>4</v>
      </c>
      <c r="M79" s="9">
        <v>24</v>
      </c>
      <c r="N79" s="96">
        <v>9</v>
      </c>
      <c r="O79" s="21">
        <v>0</v>
      </c>
      <c r="P79" s="23">
        <v>64</v>
      </c>
      <c r="Q79" s="23"/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391</v>
      </c>
      <c r="E80" s="7">
        <v>130</v>
      </c>
      <c r="F80" s="9">
        <v>261</v>
      </c>
      <c r="G80" s="7">
        <v>71</v>
      </c>
      <c r="H80" s="81">
        <v>38</v>
      </c>
      <c r="I80" s="81">
        <v>20</v>
      </c>
      <c r="J80" s="81">
        <v>1</v>
      </c>
      <c r="K80" s="81">
        <v>39</v>
      </c>
      <c r="L80" s="81">
        <v>21</v>
      </c>
      <c r="M80" s="62">
        <v>157</v>
      </c>
      <c r="N80" s="206">
        <v>44</v>
      </c>
      <c r="O80" s="19">
        <v>0</v>
      </c>
      <c r="P80" s="76">
        <v>391</v>
      </c>
      <c r="Q80" s="76">
        <v>6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/>
      <c r="F81" s="9"/>
      <c r="G81" s="7"/>
      <c r="H81" s="11"/>
      <c r="I81" s="11"/>
      <c r="J81" s="11"/>
      <c r="K81" s="11"/>
      <c r="L81" s="11"/>
      <c r="M81" s="9"/>
      <c r="N81" s="96"/>
      <c r="O81" s="21"/>
      <c r="P81" s="23"/>
      <c r="Q81" s="23"/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222</v>
      </c>
      <c r="E82" s="7">
        <v>60</v>
      </c>
      <c r="F82" s="9">
        <v>162</v>
      </c>
      <c r="G82" s="52"/>
      <c r="H82" s="121"/>
      <c r="I82" s="121"/>
      <c r="J82" s="11">
        <v>1</v>
      </c>
      <c r="K82" s="11">
        <v>4</v>
      </c>
      <c r="L82" s="11">
        <v>7</v>
      </c>
      <c r="M82" s="9">
        <v>162</v>
      </c>
      <c r="N82" s="96">
        <v>48</v>
      </c>
      <c r="O82" s="21">
        <v>5</v>
      </c>
      <c r="P82" s="23">
        <v>222</v>
      </c>
      <c r="Q82" s="23">
        <v>1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24</v>
      </c>
      <c r="E83" s="7">
        <v>8</v>
      </c>
      <c r="F83" s="9">
        <v>16</v>
      </c>
      <c r="G83" s="52"/>
      <c r="H83" s="121"/>
      <c r="I83" s="121"/>
      <c r="J83" s="11"/>
      <c r="K83" s="11">
        <v>10</v>
      </c>
      <c r="L83" s="11">
        <v>3</v>
      </c>
      <c r="M83" s="9">
        <v>9</v>
      </c>
      <c r="N83" s="96">
        <v>2</v>
      </c>
      <c r="O83" s="21">
        <v>1</v>
      </c>
      <c r="P83" s="23">
        <v>24</v>
      </c>
      <c r="Q83" s="23"/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17</v>
      </c>
      <c r="E84" s="7"/>
      <c r="F84" s="9">
        <v>17</v>
      </c>
      <c r="G84" s="52"/>
      <c r="H84" s="121"/>
      <c r="I84" s="121"/>
      <c r="J84" s="11"/>
      <c r="K84" s="11"/>
      <c r="L84" s="11">
        <v>1</v>
      </c>
      <c r="M84" s="9">
        <v>14</v>
      </c>
      <c r="N84" s="96">
        <v>2</v>
      </c>
      <c r="O84" s="21">
        <v>1</v>
      </c>
      <c r="P84" s="23">
        <v>17</v>
      </c>
      <c r="Q84" s="23">
        <v>1</v>
      </c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12</v>
      </c>
      <c r="E85" s="7">
        <v>3</v>
      </c>
      <c r="F85" s="9">
        <v>9</v>
      </c>
      <c r="G85" s="52"/>
      <c r="H85" s="121"/>
      <c r="I85" s="121"/>
      <c r="J85" s="11"/>
      <c r="K85" s="11">
        <v>2</v>
      </c>
      <c r="L85" s="11">
        <v>3</v>
      </c>
      <c r="M85" s="9">
        <v>7</v>
      </c>
      <c r="N85" s="96"/>
      <c r="O85" s="21">
        <v>0</v>
      </c>
      <c r="P85" s="23">
        <v>12</v>
      </c>
      <c r="Q85" s="23"/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/>
      <c r="F86" s="9"/>
      <c r="G86" s="52"/>
      <c r="H86" s="121"/>
      <c r="I86" s="121"/>
      <c r="J86" s="11"/>
      <c r="K86" s="11"/>
      <c r="L86" s="11"/>
      <c r="M86" s="9"/>
      <c r="N86" s="96"/>
      <c r="O86" s="21"/>
      <c r="P86" s="23"/>
      <c r="Q86" s="23"/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/>
      <c r="F87" s="9"/>
      <c r="G87" s="52"/>
      <c r="H87" s="121"/>
      <c r="I87" s="121"/>
      <c r="J87" s="11"/>
      <c r="K87" s="11"/>
      <c r="L87" s="11"/>
      <c r="M87" s="9"/>
      <c r="N87" s="96"/>
      <c r="O87" s="21"/>
      <c r="P87" s="23"/>
      <c r="Q87" s="23"/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/>
      <c r="F88" s="9"/>
      <c r="G88" s="52"/>
      <c r="H88" s="121"/>
      <c r="I88" s="121"/>
      <c r="J88" s="121"/>
      <c r="K88" s="121"/>
      <c r="L88" s="11"/>
      <c r="M88" s="9"/>
      <c r="N88" s="96"/>
      <c r="O88" s="21"/>
      <c r="P88" s="23"/>
      <c r="Q88" s="23"/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8</v>
      </c>
      <c r="E89" s="7">
        <v>6</v>
      </c>
      <c r="F89" s="9">
        <v>2</v>
      </c>
      <c r="G89" s="52"/>
      <c r="H89" s="121"/>
      <c r="I89" s="11"/>
      <c r="J89" s="11"/>
      <c r="K89" s="11"/>
      <c r="L89" s="11">
        <v>2</v>
      </c>
      <c r="M89" s="9">
        <v>2</v>
      </c>
      <c r="N89" s="96">
        <v>4</v>
      </c>
      <c r="O89" s="21">
        <v>0</v>
      </c>
      <c r="P89" s="23">
        <v>8</v>
      </c>
      <c r="Q89" s="23"/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/>
      <c r="F90" s="9"/>
      <c r="G90" s="7"/>
      <c r="H90" s="121"/>
      <c r="I90" s="121"/>
      <c r="J90" s="121"/>
      <c r="K90" s="11"/>
      <c r="L90" s="121"/>
      <c r="M90" s="227"/>
      <c r="N90" s="117"/>
      <c r="O90" s="55"/>
      <c r="P90" s="23"/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/>
      <c r="F91" s="9"/>
      <c r="G91" s="7"/>
      <c r="H91" s="121"/>
      <c r="I91" s="121"/>
      <c r="J91" s="121"/>
      <c r="K91" s="11"/>
      <c r="L91" s="121"/>
      <c r="M91" s="227"/>
      <c r="N91" s="117"/>
      <c r="O91" s="55"/>
      <c r="P91" s="23"/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253</v>
      </c>
      <c r="E92" s="7">
        <v>125</v>
      </c>
      <c r="F92" s="9">
        <v>128</v>
      </c>
      <c r="G92" s="7"/>
      <c r="H92" s="11"/>
      <c r="I92" s="11"/>
      <c r="J92" s="11">
        <v>4</v>
      </c>
      <c r="K92" s="11">
        <v>74</v>
      </c>
      <c r="L92" s="11">
        <v>165</v>
      </c>
      <c r="M92" s="9">
        <v>10</v>
      </c>
      <c r="N92" s="96"/>
      <c r="O92" s="55"/>
      <c r="P92" s="23">
        <v>253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6</v>
      </c>
      <c r="E93" s="7">
        <v>3</v>
      </c>
      <c r="F93" s="9">
        <v>3</v>
      </c>
      <c r="G93" s="7"/>
      <c r="H93" s="11"/>
      <c r="I93" s="11"/>
      <c r="J93" s="11"/>
      <c r="K93" s="11">
        <v>2</v>
      </c>
      <c r="L93" s="11">
        <v>4</v>
      </c>
      <c r="M93" s="9"/>
      <c r="N93" s="96"/>
      <c r="O93" s="55"/>
      <c r="P93" s="23">
        <v>6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13</v>
      </c>
      <c r="E94" s="7">
        <v>3</v>
      </c>
      <c r="F94" s="9">
        <v>10</v>
      </c>
      <c r="G94" s="7"/>
      <c r="H94" s="11"/>
      <c r="I94" s="11"/>
      <c r="J94" s="11">
        <v>1</v>
      </c>
      <c r="K94" s="11">
        <v>4</v>
      </c>
      <c r="L94" s="11">
        <v>8</v>
      </c>
      <c r="M94" s="9"/>
      <c r="N94" s="96"/>
      <c r="O94" s="55"/>
      <c r="P94" s="23">
        <v>13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/>
      <c r="F95" s="9"/>
      <c r="G95" s="7"/>
      <c r="H95" s="11"/>
      <c r="I95" s="11"/>
      <c r="J95" s="11"/>
      <c r="K95" s="11"/>
      <c r="L95" s="11"/>
      <c r="M95" s="9"/>
      <c r="N95" s="96"/>
      <c r="O95" s="55"/>
      <c r="P95" s="23"/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/>
      <c r="F96" s="9"/>
      <c r="G96" s="52"/>
      <c r="H96" s="121"/>
      <c r="I96" s="121"/>
      <c r="J96" s="11"/>
      <c r="K96" s="11"/>
      <c r="L96" s="11"/>
      <c r="M96" s="9"/>
      <c r="N96" s="96"/>
      <c r="O96" s="21"/>
      <c r="P96" s="23"/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/>
      <c r="F97" s="9"/>
      <c r="G97" s="52"/>
      <c r="H97" s="121"/>
      <c r="I97" s="121"/>
      <c r="J97" s="11"/>
      <c r="K97" s="11"/>
      <c r="L97" s="11"/>
      <c r="M97" s="9"/>
      <c r="N97" s="96"/>
      <c r="O97" s="21"/>
      <c r="P97" s="23"/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26</v>
      </c>
      <c r="E98" s="7">
        <v>6</v>
      </c>
      <c r="F98" s="9">
        <v>20</v>
      </c>
      <c r="G98" s="52"/>
      <c r="H98" s="121"/>
      <c r="I98" s="121"/>
      <c r="J98" s="121"/>
      <c r="K98" s="121"/>
      <c r="L98" s="11"/>
      <c r="M98" s="9">
        <v>12</v>
      </c>
      <c r="N98" s="96">
        <v>14</v>
      </c>
      <c r="O98" s="21">
        <v>1</v>
      </c>
      <c r="P98" s="23">
        <v>26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/>
      <c r="F99" s="9"/>
      <c r="G99" s="52"/>
      <c r="H99" s="121"/>
      <c r="I99" s="121"/>
      <c r="J99" s="121"/>
      <c r="K99" s="121"/>
      <c r="L99" s="11"/>
      <c r="M99" s="9"/>
      <c r="N99" s="96"/>
      <c r="O99" s="21"/>
      <c r="P99" s="23"/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8</v>
      </c>
      <c r="E100" s="7">
        <v>1</v>
      </c>
      <c r="F100" s="9">
        <v>7</v>
      </c>
      <c r="G100" s="52"/>
      <c r="H100" s="121"/>
      <c r="I100" s="121"/>
      <c r="J100" s="121"/>
      <c r="K100" s="121"/>
      <c r="L100" s="11"/>
      <c r="M100" s="9">
        <v>3</v>
      </c>
      <c r="N100" s="96">
        <v>5</v>
      </c>
      <c r="O100" s="21">
        <v>0</v>
      </c>
      <c r="P100" s="23">
        <v>8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6</v>
      </c>
      <c r="E101" s="7"/>
      <c r="F101" s="9">
        <v>6</v>
      </c>
      <c r="G101" s="7"/>
      <c r="H101" s="11"/>
      <c r="I101" s="11"/>
      <c r="J101" s="11"/>
      <c r="K101" s="11">
        <v>1</v>
      </c>
      <c r="L101" s="11">
        <v>2</v>
      </c>
      <c r="M101" s="9">
        <v>3</v>
      </c>
      <c r="N101" s="96"/>
      <c r="O101" s="21">
        <v>0</v>
      </c>
      <c r="P101" s="23">
        <v>6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64</v>
      </c>
      <c r="E102" s="7">
        <v>20</v>
      </c>
      <c r="F102" s="9">
        <v>44</v>
      </c>
      <c r="G102" s="7">
        <v>3</v>
      </c>
      <c r="H102" s="11"/>
      <c r="I102" s="11"/>
      <c r="J102" s="11"/>
      <c r="K102" s="11">
        <v>2</v>
      </c>
      <c r="L102" s="11">
        <v>31</v>
      </c>
      <c r="M102" s="9">
        <v>28</v>
      </c>
      <c r="N102" s="96"/>
      <c r="O102" s="21">
        <v>0</v>
      </c>
      <c r="P102" s="23">
        <v>64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/>
      <c r="F103" s="9"/>
      <c r="G103" s="7"/>
      <c r="H103" s="11"/>
      <c r="I103" s="11"/>
      <c r="J103" s="11"/>
      <c r="K103" s="11"/>
      <c r="L103" s="11"/>
      <c r="M103" s="9"/>
      <c r="N103" s="96"/>
      <c r="O103" s="21"/>
      <c r="P103" s="23"/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14</v>
      </c>
      <c r="E104" s="7">
        <v>10</v>
      </c>
      <c r="F104" s="9">
        <v>4</v>
      </c>
      <c r="G104" s="7">
        <v>4</v>
      </c>
      <c r="H104" s="11">
        <v>4</v>
      </c>
      <c r="I104" s="11">
        <v>1</v>
      </c>
      <c r="J104" s="11"/>
      <c r="K104" s="11">
        <v>4</v>
      </c>
      <c r="L104" s="11"/>
      <c r="M104" s="9">
        <v>1</v>
      </c>
      <c r="N104" s="96"/>
      <c r="O104" s="21">
        <v>0</v>
      </c>
      <c r="P104" s="23">
        <v>14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/>
      <c r="F105" s="9"/>
      <c r="G105" s="28"/>
      <c r="H105" s="57"/>
      <c r="I105" s="57"/>
      <c r="J105" s="57"/>
      <c r="K105" s="57"/>
      <c r="L105" s="57"/>
      <c r="M105" s="120"/>
      <c r="N105" s="101"/>
      <c r="O105" s="29"/>
      <c r="P105" s="23"/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/>
      <c r="F106" s="9"/>
      <c r="G106" s="12"/>
      <c r="H106" s="32"/>
      <c r="I106" s="32"/>
      <c r="J106" s="32"/>
      <c r="K106" s="32"/>
      <c r="L106" s="32"/>
      <c r="M106" s="15"/>
      <c r="N106" s="97"/>
      <c r="O106" s="13"/>
      <c r="P106" s="23"/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1229</v>
      </c>
      <c r="E107" s="140">
        <f t="shared" si="11"/>
        <v>429</v>
      </c>
      <c r="F107" s="158">
        <f t="shared" si="11"/>
        <v>800</v>
      </c>
      <c r="G107" s="43">
        <f t="shared" si="11"/>
        <v>99</v>
      </c>
      <c r="H107" s="44">
        <f t="shared" si="11"/>
        <v>52</v>
      </c>
      <c r="I107" s="44">
        <f t="shared" si="11"/>
        <v>24</v>
      </c>
      <c r="J107" s="44">
        <f t="shared" si="11"/>
        <v>9</v>
      </c>
      <c r="K107" s="44">
        <f t="shared" si="11"/>
        <v>160</v>
      </c>
      <c r="L107" s="44">
        <f t="shared" si="11"/>
        <v>266</v>
      </c>
      <c r="M107" s="330">
        <f t="shared" si="11"/>
        <v>478</v>
      </c>
      <c r="N107" s="331">
        <f t="shared" si="11"/>
        <v>141</v>
      </c>
      <c r="O107" s="332">
        <f t="shared" si="11"/>
        <v>14</v>
      </c>
      <c r="P107" s="44">
        <f t="shared" si="11"/>
        <v>1229</v>
      </c>
      <c r="Q107" s="158">
        <f t="shared" si="11"/>
        <v>10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580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586" t="s">
        <v>2</v>
      </c>
      <c r="F122" s="337" t="s">
        <v>3</v>
      </c>
      <c r="G122" s="40" t="s">
        <v>2</v>
      </c>
      <c r="H122" s="579" t="s">
        <v>3</v>
      </c>
      <c r="I122" s="577" t="s">
        <v>2</v>
      </c>
      <c r="J122" s="579" t="s">
        <v>3</v>
      </c>
      <c r="K122" s="577" t="s">
        <v>2</v>
      </c>
      <c r="L122" s="585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5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/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577" t="s">
        <v>2</v>
      </c>
      <c r="H153" s="579" t="s">
        <v>3</v>
      </c>
      <c r="I153" s="578" t="s">
        <v>2</v>
      </c>
      <c r="J153" s="578" t="s">
        <v>3</v>
      </c>
      <c r="K153" s="577" t="s">
        <v>2</v>
      </c>
      <c r="L153" s="579" t="s">
        <v>3</v>
      </c>
      <c r="M153" s="577" t="s">
        <v>2</v>
      </c>
      <c r="N153" s="579" t="s">
        <v>3</v>
      </c>
      <c r="O153" s="577" t="s">
        <v>2</v>
      </c>
      <c r="P153" s="579" t="s">
        <v>3</v>
      </c>
      <c r="Q153" s="577" t="s">
        <v>2</v>
      </c>
      <c r="R153" s="579" t="s">
        <v>3</v>
      </c>
      <c r="S153" s="577" t="s">
        <v>2</v>
      </c>
      <c r="T153" s="579" t="s">
        <v>3</v>
      </c>
      <c r="U153" s="577" t="s">
        <v>2</v>
      </c>
      <c r="V153" s="579" t="s">
        <v>3</v>
      </c>
      <c r="W153" s="577" t="s">
        <v>2</v>
      </c>
      <c r="X153" s="579" t="s">
        <v>3</v>
      </c>
      <c r="Y153" s="577" t="s">
        <v>2</v>
      </c>
      <c r="Z153" s="585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590" t="s">
        <v>1</v>
      </c>
      <c r="E161" s="177" t="s">
        <v>2</v>
      </c>
      <c r="F161" s="588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576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582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64</v>
      </c>
      <c r="E169" s="435">
        <f t="shared" ref="E169:F182" si="22">SUM(G169+I169+K169+M169+O169+Q169+S169+U169)</f>
        <v>27</v>
      </c>
      <c r="F169" s="436">
        <f t="shared" si="22"/>
        <v>37</v>
      </c>
      <c r="G169" s="148">
        <v>4</v>
      </c>
      <c r="H169" s="149">
        <v>5</v>
      </c>
      <c r="I169" s="150">
        <v>6</v>
      </c>
      <c r="J169" s="149"/>
      <c r="K169" s="150"/>
      <c r="L169" s="149">
        <v>2</v>
      </c>
      <c r="M169" s="150"/>
      <c r="N169" s="149"/>
      <c r="O169" s="150">
        <v>7</v>
      </c>
      <c r="P169" s="149">
        <v>3</v>
      </c>
      <c r="Q169" s="150">
        <v>2</v>
      </c>
      <c r="R169" s="149">
        <v>2</v>
      </c>
      <c r="S169" s="150">
        <v>8</v>
      </c>
      <c r="T169" s="149">
        <v>16</v>
      </c>
      <c r="U169" s="150"/>
      <c r="V169" s="437">
        <v>9</v>
      </c>
      <c r="W169" s="438">
        <v>0</v>
      </c>
      <c r="X169" s="439"/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252</v>
      </c>
      <c r="E170" s="441">
        <f t="shared" si="22"/>
        <v>78</v>
      </c>
      <c r="F170" s="442">
        <f t="shared" si="22"/>
        <v>174</v>
      </c>
      <c r="G170" s="443">
        <v>9</v>
      </c>
      <c r="H170" s="444">
        <v>5</v>
      </c>
      <c r="I170" s="445">
        <v>1</v>
      </c>
      <c r="J170" s="444">
        <v>3</v>
      </c>
      <c r="K170" s="445">
        <v>1</v>
      </c>
      <c r="L170" s="444">
        <v>2</v>
      </c>
      <c r="M170" s="445">
        <v>2</v>
      </c>
      <c r="N170" s="444">
        <v>1</v>
      </c>
      <c r="O170" s="445">
        <v>11</v>
      </c>
      <c r="P170" s="444">
        <v>15</v>
      </c>
      <c r="Q170" s="445">
        <v>19</v>
      </c>
      <c r="R170" s="444">
        <v>25</v>
      </c>
      <c r="S170" s="445">
        <v>25</v>
      </c>
      <c r="T170" s="444">
        <v>101</v>
      </c>
      <c r="U170" s="445">
        <v>10</v>
      </c>
      <c r="V170" s="446">
        <v>22</v>
      </c>
      <c r="W170" s="447">
        <v>8</v>
      </c>
      <c r="X170" s="448"/>
      <c r="Y170" s="448"/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1</v>
      </c>
      <c r="E171" s="449">
        <f t="shared" si="22"/>
        <v>1</v>
      </c>
      <c r="F171" s="450">
        <f t="shared" si="22"/>
        <v>0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>
        <v>1</v>
      </c>
      <c r="R171" s="452"/>
      <c r="S171" s="453"/>
      <c r="T171" s="452"/>
      <c r="U171" s="453"/>
      <c r="V171" s="454"/>
      <c r="W171" s="455">
        <v>0</v>
      </c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3</v>
      </c>
      <c r="E172" s="135">
        <f t="shared" si="22"/>
        <v>0</v>
      </c>
      <c r="F172" s="458">
        <f t="shared" si="22"/>
        <v>3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>
        <v>1</v>
      </c>
      <c r="S172" s="153"/>
      <c r="T172" s="152">
        <v>2</v>
      </c>
      <c r="U172" s="153"/>
      <c r="V172" s="459"/>
      <c r="W172" s="460">
        <v>0</v>
      </c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1</v>
      </c>
      <c r="E173" s="135">
        <f t="shared" si="22"/>
        <v>1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>
        <v>1</v>
      </c>
      <c r="R173" s="152"/>
      <c r="S173" s="153"/>
      <c r="T173" s="152"/>
      <c r="U173" s="153"/>
      <c r="V173" s="459"/>
      <c r="W173" s="460">
        <v>0</v>
      </c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65</v>
      </c>
      <c r="E175" s="133">
        <f t="shared" si="22"/>
        <v>15</v>
      </c>
      <c r="F175" s="465">
        <f t="shared" si="22"/>
        <v>50</v>
      </c>
      <c r="G175" s="148">
        <v>3</v>
      </c>
      <c r="H175" s="149">
        <v>1</v>
      </c>
      <c r="I175" s="150"/>
      <c r="J175" s="149"/>
      <c r="K175" s="150"/>
      <c r="L175" s="149">
        <v>1</v>
      </c>
      <c r="M175" s="150"/>
      <c r="N175" s="149"/>
      <c r="O175" s="150">
        <v>3</v>
      </c>
      <c r="P175" s="149">
        <v>2</v>
      </c>
      <c r="Q175" s="150">
        <v>2</v>
      </c>
      <c r="R175" s="149">
        <v>13</v>
      </c>
      <c r="S175" s="150">
        <v>6</v>
      </c>
      <c r="T175" s="149">
        <v>30</v>
      </c>
      <c r="U175" s="150">
        <v>1</v>
      </c>
      <c r="V175" s="437">
        <v>3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88</v>
      </c>
      <c r="E176" s="135">
        <f t="shared" si="22"/>
        <v>40</v>
      </c>
      <c r="F176" s="458">
        <f t="shared" si="22"/>
        <v>48</v>
      </c>
      <c r="G176" s="151">
        <v>9</v>
      </c>
      <c r="H176" s="152"/>
      <c r="I176" s="153"/>
      <c r="J176" s="152"/>
      <c r="K176" s="153"/>
      <c r="L176" s="152"/>
      <c r="M176" s="153"/>
      <c r="N176" s="152"/>
      <c r="O176" s="153">
        <v>4</v>
      </c>
      <c r="P176" s="152">
        <v>1</v>
      </c>
      <c r="Q176" s="153">
        <v>8</v>
      </c>
      <c r="R176" s="152">
        <v>18</v>
      </c>
      <c r="S176" s="153">
        <v>19</v>
      </c>
      <c r="T176" s="152">
        <v>26</v>
      </c>
      <c r="U176" s="153"/>
      <c r="V176" s="459">
        <v>3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65</v>
      </c>
      <c r="E177" s="135">
        <f t="shared" si="22"/>
        <v>15</v>
      </c>
      <c r="F177" s="458">
        <f t="shared" si="22"/>
        <v>50</v>
      </c>
      <c r="G177" s="151">
        <v>3</v>
      </c>
      <c r="H177" s="152">
        <v>1</v>
      </c>
      <c r="I177" s="153"/>
      <c r="J177" s="152"/>
      <c r="K177" s="153"/>
      <c r="L177" s="152">
        <v>1</v>
      </c>
      <c r="M177" s="153"/>
      <c r="N177" s="152"/>
      <c r="O177" s="153">
        <v>3</v>
      </c>
      <c r="P177" s="152">
        <v>2</v>
      </c>
      <c r="Q177" s="153">
        <v>2</v>
      </c>
      <c r="R177" s="152">
        <v>13</v>
      </c>
      <c r="S177" s="153">
        <v>6</v>
      </c>
      <c r="T177" s="152">
        <v>29</v>
      </c>
      <c r="U177" s="153">
        <v>1</v>
      </c>
      <c r="V177" s="459">
        <v>4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16</v>
      </c>
      <c r="E178" s="128">
        <f t="shared" si="22"/>
        <v>6</v>
      </c>
      <c r="F178" s="463">
        <f t="shared" si="22"/>
        <v>10</v>
      </c>
      <c r="G178" s="443">
        <v>3</v>
      </c>
      <c r="H178" s="444"/>
      <c r="I178" s="445"/>
      <c r="J178" s="444"/>
      <c r="K178" s="445"/>
      <c r="L178" s="444"/>
      <c r="M178" s="445"/>
      <c r="N178" s="444"/>
      <c r="O178" s="445"/>
      <c r="P178" s="444"/>
      <c r="Q178" s="445">
        <v>1</v>
      </c>
      <c r="R178" s="444">
        <v>4</v>
      </c>
      <c r="S178" s="445">
        <v>2</v>
      </c>
      <c r="T178" s="444">
        <v>6</v>
      </c>
      <c r="U178" s="445"/>
      <c r="V178" s="446"/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33</v>
      </c>
      <c r="E179" s="133">
        <f t="shared" si="22"/>
        <v>12</v>
      </c>
      <c r="F179" s="465">
        <f t="shared" si="22"/>
        <v>21</v>
      </c>
      <c r="G179" s="148">
        <v>1</v>
      </c>
      <c r="H179" s="149"/>
      <c r="I179" s="150"/>
      <c r="J179" s="149"/>
      <c r="K179" s="150"/>
      <c r="L179" s="149"/>
      <c r="M179" s="150"/>
      <c r="N179" s="149"/>
      <c r="O179" s="150"/>
      <c r="P179" s="149">
        <v>2</v>
      </c>
      <c r="Q179" s="150">
        <v>5</v>
      </c>
      <c r="R179" s="149">
        <v>3</v>
      </c>
      <c r="S179" s="150">
        <v>5</v>
      </c>
      <c r="T179" s="149">
        <v>14</v>
      </c>
      <c r="U179" s="150">
        <v>1</v>
      </c>
      <c r="V179" s="437">
        <v>2</v>
      </c>
      <c r="W179" s="438">
        <v>1</v>
      </c>
      <c r="X179" s="439">
        <v>1</v>
      </c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84</v>
      </c>
      <c r="E180" s="135">
        <f t="shared" si="22"/>
        <v>19</v>
      </c>
      <c r="F180" s="458">
        <f t="shared" si="22"/>
        <v>65</v>
      </c>
      <c r="G180" s="151"/>
      <c r="H180" s="152"/>
      <c r="I180" s="153"/>
      <c r="J180" s="152"/>
      <c r="K180" s="153"/>
      <c r="L180" s="152"/>
      <c r="M180" s="153"/>
      <c r="N180" s="152"/>
      <c r="O180" s="153">
        <v>2</v>
      </c>
      <c r="P180" s="152">
        <v>3</v>
      </c>
      <c r="Q180" s="153">
        <v>8</v>
      </c>
      <c r="R180" s="152">
        <v>7</v>
      </c>
      <c r="S180" s="153">
        <v>8</v>
      </c>
      <c r="T180" s="152">
        <v>53</v>
      </c>
      <c r="U180" s="153">
        <v>1</v>
      </c>
      <c r="V180" s="459">
        <v>2</v>
      </c>
      <c r="W180" s="460">
        <v>8</v>
      </c>
      <c r="X180" s="461">
        <v>2</v>
      </c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33</v>
      </c>
      <c r="E181" s="135">
        <f t="shared" si="22"/>
        <v>9</v>
      </c>
      <c r="F181" s="458">
        <f t="shared" si="22"/>
        <v>24</v>
      </c>
      <c r="G181" s="151">
        <v>1</v>
      </c>
      <c r="H181" s="152"/>
      <c r="I181" s="153"/>
      <c r="J181" s="152"/>
      <c r="K181" s="153"/>
      <c r="L181" s="152"/>
      <c r="M181" s="153"/>
      <c r="N181" s="152"/>
      <c r="O181" s="153"/>
      <c r="P181" s="152">
        <v>2</v>
      </c>
      <c r="Q181" s="153">
        <v>5</v>
      </c>
      <c r="R181" s="152">
        <v>5</v>
      </c>
      <c r="S181" s="153">
        <v>3</v>
      </c>
      <c r="T181" s="152">
        <v>15</v>
      </c>
      <c r="U181" s="153"/>
      <c r="V181" s="459">
        <v>2</v>
      </c>
      <c r="W181" s="460">
        <v>2</v>
      </c>
      <c r="X181" s="461">
        <v>1</v>
      </c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37</v>
      </c>
      <c r="E182" s="128">
        <f t="shared" si="22"/>
        <v>8</v>
      </c>
      <c r="F182" s="463">
        <f t="shared" si="22"/>
        <v>29</v>
      </c>
      <c r="G182" s="443">
        <v>1</v>
      </c>
      <c r="H182" s="444"/>
      <c r="I182" s="445"/>
      <c r="J182" s="444"/>
      <c r="K182" s="445"/>
      <c r="L182" s="444"/>
      <c r="M182" s="445"/>
      <c r="N182" s="444"/>
      <c r="O182" s="445"/>
      <c r="P182" s="444">
        <v>1</v>
      </c>
      <c r="Q182" s="445">
        <v>4</v>
      </c>
      <c r="R182" s="444">
        <v>3</v>
      </c>
      <c r="S182" s="445">
        <v>2</v>
      </c>
      <c r="T182" s="444">
        <v>24</v>
      </c>
      <c r="U182" s="445">
        <v>1</v>
      </c>
      <c r="V182" s="446">
        <v>1</v>
      </c>
      <c r="W182" s="447">
        <v>1</v>
      </c>
      <c r="X182" s="448">
        <v>1</v>
      </c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28</v>
      </c>
      <c r="E183" s="133">
        <f>SUM(G183+I183+K183+M183+O183+Q183+U183)</f>
        <v>15</v>
      </c>
      <c r="F183" s="465">
        <f>SUM(H183+J183+L183+N183+P183+R183+V183)</f>
        <v>13</v>
      </c>
      <c r="G183" s="148">
        <v>5</v>
      </c>
      <c r="H183" s="149">
        <v>4</v>
      </c>
      <c r="I183" s="150">
        <v>1</v>
      </c>
      <c r="J183" s="149">
        <v>3</v>
      </c>
      <c r="K183" s="150">
        <v>1</v>
      </c>
      <c r="L183" s="149">
        <v>1</v>
      </c>
      <c r="M183" s="150">
        <v>1</v>
      </c>
      <c r="N183" s="149"/>
      <c r="O183" s="150">
        <v>5</v>
      </c>
      <c r="P183" s="149">
        <v>5</v>
      </c>
      <c r="Q183" s="150">
        <v>2</v>
      </c>
      <c r="R183" s="149"/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99</v>
      </c>
      <c r="E184" s="135">
        <f>SUM(G184+I184+K184+M184+O184+Q184+U184)</f>
        <v>49</v>
      </c>
      <c r="F184" s="458">
        <f>SUM(H184+J184+L184+N184+P184+R184+V184)</f>
        <v>50</v>
      </c>
      <c r="G184" s="151">
        <v>17</v>
      </c>
      <c r="H184" s="152">
        <v>25</v>
      </c>
      <c r="I184" s="153">
        <v>11</v>
      </c>
      <c r="J184" s="152">
        <v>10</v>
      </c>
      <c r="K184" s="153">
        <v>7</v>
      </c>
      <c r="L184" s="152">
        <v>5</v>
      </c>
      <c r="M184" s="153"/>
      <c r="N184" s="152"/>
      <c r="O184" s="153">
        <v>9</v>
      </c>
      <c r="P184" s="152">
        <v>6</v>
      </c>
      <c r="Q184" s="153">
        <v>5</v>
      </c>
      <c r="R184" s="152">
        <v>4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21</v>
      </c>
      <c r="E185" s="135">
        <f t="shared" ref="E185:F200" si="23">SUM(G185+I185+K185+M185+O185+Q185+S185+U185)</f>
        <v>10</v>
      </c>
      <c r="F185" s="458">
        <f t="shared" si="23"/>
        <v>11</v>
      </c>
      <c r="G185" s="151">
        <v>5</v>
      </c>
      <c r="H185" s="152">
        <v>6</v>
      </c>
      <c r="I185" s="153">
        <v>2</v>
      </c>
      <c r="J185" s="152">
        <v>2</v>
      </c>
      <c r="K185" s="153"/>
      <c r="L185" s="152">
        <v>1</v>
      </c>
      <c r="M185" s="153"/>
      <c r="N185" s="152"/>
      <c r="O185" s="153">
        <v>3</v>
      </c>
      <c r="P185" s="152">
        <v>2</v>
      </c>
      <c r="Q185" s="153"/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12</v>
      </c>
      <c r="E186" s="128">
        <f t="shared" si="23"/>
        <v>6</v>
      </c>
      <c r="F186" s="463">
        <f t="shared" si="23"/>
        <v>6</v>
      </c>
      <c r="G186" s="443"/>
      <c r="H186" s="444">
        <v>2</v>
      </c>
      <c r="I186" s="445">
        <v>1</v>
      </c>
      <c r="J186" s="444">
        <v>1</v>
      </c>
      <c r="K186" s="445">
        <v>2</v>
      </c>
      <c r="L186" s="444">
        <v>1</v>
      </c>
      <c r="M186" s="445"/>
      <c r="N186" s="444"/>
      <c r="O186" s="445">
        <v>2</v>
      </c>
      <c r="P186" s="444">
        <v>2</v>
      </c>
      <c r="Q186" s="445">
        <v>1</v>
      </c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25</v>
      </c>
      <c r="E187" s="449">
        <f t="shared" si="23"/>
        <v>6</v>
      </c>
      <c r="F187" s="450">
        <f t="shared" si="23"/>
        <v>19</v>
      </c>
      <c r="G187" s="451"/>
      <c r="H187" s="452"/>
      <c r="I187" s="453"/>
      <c r="J187" s="452"/>
      <c r="K187" s="453"/>
      <c r="L187" s="452"/>
      <c r="M187" s="453"/>
      <c r="N187" s="452"/>
      <c r="O187" s="453"/>
      <c r="P187" s="452"/>
      <c r="Q187" s="453">
        <v>1</v>
      </c>
      <c r="R187" s="452">
        <v>1</v>
      </c>
      <c r="S187" s="453">
        <v>4</v>
      </c>
      <c r="T187" s="452">
        <v>17</v>
      </c>
      <c r="U187" s="453">
        <v>1</v>
      </c>
      <c r="V187" s="454">
        <v>1</v>
      </c>
      <c r="W187" s="455">
        <v>0</v>
      </c>
      <c r="X187" s="456"/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73</v>
      </c>
      <c r="E188" s="135">
        <f t="shared" si="23"/>
        <v>16</v>
      </c>
      <c r="F188" s="458">
        <f t="shared" si="23"/>
        <v>57</v>
      </c>
      <c r="G188" s="151"/>
      <c r="H188" s="152"/>
      <c r="I188" s="153"/>
      <c r="J188" s="152"/>
      <c r="K188" s="153"/>
      <c r="L188" s="152"/>
      <c r="M188" s="153"/>
      <c r="N188" s="152"/>
      <c r="O188" s="153"/>
      <c r="P188" s="152"/>
      <c r="Q188" s="153"/>
      <c r="R188" s="152">
        <v>1</v>
      </c>
      <c r="S188" s="153">
        <v>11</v>
      </c>
      <c r="T188" s="152">
        <v>48</v>
      </c>
      <c r="U188" s="153">
        <v>5</v>
      </c>
      <c r="V188" s="459">
        <v>8</v>
      </c>
      <c r="W188" s="460">
        <v>0</v>
      </c>
      <c r="X188" s="461">
        <v>9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15</v>
      </c>
      <c r="E189" s="135">
        <f t="shared" si="23"/>
        <v>5</v>
      </c>
      <c r="F189" s="458">
        <f t="shared" si="23"/>
        <v>10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/>
      <c r="Q189" s="153"/>
      <c r="R189" s="152"/>
      <c r="S189" s="153">
        <v>5</v>
      </c>
      <c r="T189" s="152">
        <v>10</v>
      </c>
      <c r="U189" s="153"/>
      <c r="V189" s="459"/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19</v>
      </c>
      <c r="E190" s="136">
        <f t="shared" si="23"/>
        <v>6</v>
      </c>
      <c r="F190" s="486">
        <f t="shared" si="23"/>
        <v>13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>
        <v>1</v>
      </c>
      <c r="R190" s="488"/>
      <c r="S190" s="489">
        <v>3</v>
      </c>
      <c r="T190" s="488">
        <v>10</v>
      </c>
      <c r="U190" s="489">
        <v>2</v>
      </c>
      <c r="V190" s="490">
        <v>3</v>
      </c>
      <c r="W190" s="491">
        <v>0</v>
      </c>
      <c r="X190" s="492">
        <v>1</v>
      </c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24</v>
      </c>
      <c r="E191" s="133">
        <f t="shared" si="23"/>
        <v>12</v>
      </c>
      <c r="F191" s="465">
        <f t="shared" si="23"/>
        <v>12</v>
      </c>
      <c r="G191" s="148"/>
      <c r="H191" s="149"/>
      <c r="I191" s="150"/>
      <c r="J191" s="149"/>
      <c r="K191" s="150"/>
      <c r="L191" s="149"/>
      <c r="M191" s="150"/>
      <c r="N191" s="149">
        <v>1</v>
      </c>
      <c r="O191" s="150">
        <v>3</v>
      </c>
      <c r="P191" s="149">
        <v>5</v>
      </c>
      <c r="Q191" s="150">
        <v>8</v>
      </c>
      <c r="R191" s="149">
        <v>6</v>
      </c>
      <c r="S191" s="150">
        <v>1</v>
      </c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106</v>
      </c>
      <c r="E192" s="135">
        <f t="shared" si="23"/>
        <v>48</v>
      </c>
      <c r="F192" s="458">
        <f t="shared" si="23"/>
        <v>58</v>
      </c>
      <c r="G192" s="151"/>
      <c r="H192" s="152"/>
      <c r="I192" s="153"/>
      <c r="J192" s="152"/>
      <c r="K192" s="153"/>
      <c r="L192" s="152"/>
      <c r="M192" s="153"/>
      <c r="N192" s="152"/>
      <c r="O192" s="153">
        <v>13</v>
      </c>
      <c r="P192" s="152">
        <v>15</v>
      </c>
      <c r="Q192" s="153">
        <v>31</v>
      </c>
      <c r="R192" s="152">
        <v>43</v>
      </c>
      <c r="S192" s="153">
        <v>4</v>
      </c>
      <c r="T192" s="152"/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3</v>
      </c>
      <c r="E193" s="135">
        <f t="shared" si="23"/>
        <v>0</v>
      </c>
      <c r="F193" s="458">
        <f t="shared" si="23"/>
        <v>3</v>
      </c>
      <c r="G193" s="151"/>
      <c r="H193" s="152"/>
      <c r="I193" s="153"/>
      <c r="J193" s="152"/>
      <c r="K193" s="153"/>
      <c r="L193" s="152"/>
      <c r="M193" s="153"/>
      <c r="N193" s="152">
        <v>1</v>
      </c>
      <c r="O193" s="153"/>
      <c r="P193" s="152">
        <v>1</v>
      </c>
      <c r="Q193" s="153"/>
      <c r="R193" s="152">
        <v>1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6</v>
      </c>
      <c r="E194" s="128">
        <f t="shared" si="23"/>
        <v>2</v>
      </c>
      <c r="F194" s="463">
        <f t="shared" si="23"/>
        <v>4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>
        <v>2</v>
      </c>
      <c r="R194" s="444">
        <v>4</v>
      </c>
      <c r="S194" s="445"/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57</v>
      </c>
      <c r="E195" s="449">
        <f t="shared" si="23"/>
        <v>14</v>
      </c>
      <c r="F195" s="450">
        <f t="shared" si="23"/>
        <v>43</v>
      </c>
      <c r="G195" s="451"/>
      <c r="H195" s="452"/>
      <c r="I195" s="453"/>
      <c r="J195" s="452"/>
      <c r="K195" s="453"/>
      <c r="L195" s="452"/>
      <c r="M195" s="453">
        <v>1</v>
      </c>
      <c r="N195" s="452"/>
      <c r="O195" s="453"/>
      <c r="P195" s="452">
        <v>1</v>
      </c>
      <c r="Q195" s="453"/>
      <c r="R195" s="452">
        <v>1</v>
      </c>
      <c r="S195" s="453">
        <v>8</v>
      </c>
      <c r="T195" s="452">
        <v>32</v>
      </c>
      <c r="U195" s="453">
        <v>5</v>
      </c>
      <c r="V195" s="454">
        <v>9</v>
      </c>
      <c r="W195" s="455">
        <v>2</v>
      </c>
      <c r="X195" s="456">
        <v>1</v>
      </c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100</v>
      </c>
      <c r="E196" s="135">
        <f t="shared" si="23"/>
        <v>28</v>
      </c>
      <c r="F196" s="458">
        <f t="shared" si="23"/>
        <v>72</v>
      </c>
      <c r="G196" s="151"/>
      <c r="H196" s="152"/>
      <c r="I196" s="153"/>
      <c r="J196" s="152"/>
      <c r="K196" s="153"/>
      <c r="L196" s="152"/>
      <c r="M196" s="153"/>
      <c r="N196" s="152"/>
      <c r="O196" s="153"/>
      <c r="P196" s="152">
        <v>3</v>
      </c>
      <c r="Q196" s="153">
        <v>1</v>
      </c>
      <c r="R196" s="152">
        <v>3</v>
      </c>
      <c r="S196" s="153">
        <v>21</v>
      </c>
      <c r="T196" s="152">
        <v>53</v>
      </c>
      <c r="U196" s="153">
        <v>6</v>
      </c>
      <c r="V196" s="459">
        <v>13</v>
      </c>
      <c r="W196" s="460">
        <v>3</v>
      </c>
      <c r="X196" s="461">
        <v>1</v>
      </c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52</v>
      </c>
      <c r="E197" s="135">
        <f t="shared" si="23"/>
        <v>14</v>
      </c>
      <c r="F197" s="458">
        <f t="shared" si="23"/>
        <v>38</v>
      </c>
      <c r="G197" s="151"/>
      <c r="H197" s="152"/>
      <c r="I197" s="153"/>
      <c r="J197" s="152"/>
      <c r="K197" s="153"/>
      <c r="L197" s="152"/>
      <c r="M197" s="153">
        <v>1</v>
      </c>
      <c r="N197" s="152"/>
      <c r="O197" s="153"/>
      <c r="P197" s="152"/>
      <c r="Q197" s="153"/>
      <c r="R197" s="152">
        <v>1</v>
      </c>
      <c r="S197" s="153">
        <v>8</v>
      </c>
      <c r="T197" s="152">
        <v>28</v>
      </c>
      <c r="U197" s="153">
        <v>5</v>
      </c>
      <c r="V197" s="459">
        <v>9</v>
      </c>
      <c r="W197" s="460">
        <v>2</v>
      </c>
      <c r="X197" s="461">
        <v>1</v>
      </c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44</v>
      </c>
      <c r="E198" s="136">
        <f t="shared" si="23"/>
        <v>15</v>
      </c>
      <c r="F198" s="486">
        <f t="shared" si="23"/>
        <v>29</v>
      </c>
      <c r="G198" s="487"/>
      <c r="H198" s="488"/>
      <c r="I198" s="489"/>
      <c r="J198" s="488"/>
      <c r="K198" s="489"/>
      <c r="L198" s="488"/>
      <c r="M198" s="489">
        <v>1</v>
      </c>
      <c r="N198" s="488"/>
      <c r="O198" s="489"/>
      <c r="P198" s="488"/>
      <c r="Q198" s="489"/>
      <c r="R198" s="488">
        <v>1</v>
      </c>
      <c r="S198" s="489">
        <v>8</v>
      </c>
      <c r="T198" s="488">
        <v>19</v>
      </c>
      <c r="U198" s="489">
        <v>6</v>
      </c>
      <c r="V198" s="490">
        <v>9</v>
      </c>
      <c r="W198" s="491">
        <v>0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19</v>
      </c>
      <c r="E203" s="501">
        <f t="shared" si="25"/>
        <v>3</v>
      </c>
      <c r="F203" s="502">
        <f t="shared" si="25"/>
        <v>16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>
        <v>1</v>
      </c>
      <c r="S203" s="453">
        <v>1</v>
      </c>
      <c r="T203" s="452">
        <v>8</v>
      </c>
      <c r="U203" s="453">
        <v>2</v>
      </c>
      <c r="V203" s="454">
        <v>7</v>
      </c>
      <c r="W203" s="455">
        <v>5</v>
      </c>
      <c r="X203" s="456">
        <v>1</v>
      </c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65</v>
      </c>
      <c r="E204" s="495">
        <f t="shared" si="25"/>
        <v>15</v>
      </c>
      <c r="F204" s="496">
        <f t="shared" si="25"/>
        <v>50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6</v>
      </c>
      <c r="T204" s="152">
        <v>24</v>
      </c>
      <c r="U204" s="153">
        <v>9</v>
      </c>
      <c r="V204" s="459">
        <v>26</v>
      </c>
      <c r="W204" s="460">
        <v>1</v>
      </c>
      <c r="X204" s="461">
        <v>3</v>
      </c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19</v>
      </c>
      <c r="E205" s="495">
        <f t="shared" si="25"/>
        <v>3</v>
      </c>
      <c r="F205" s="496">
        <f t="shared" si="25"/>
        <v>16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>
        <v>1</v>
      </c>
      <c r="S205" s="153">
        <v>1</v>
      </c>
      <c r="T205" s="152">
        <v>8</v>
      </c>
      <c r="U205" s="153">
        <v>2</v>
      </c>
      <c r="V205" s="459">
        <v>7</v>
      </c>
      <c r="W205" s="460">
        <v>5</v>
      </c>
      <c r="X205" s="461">
        <v>1</v>
      </c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14</v>
      </c>
      <c r="E206" s="498">
        <f t="shared" si="25"/>
        <v>3</v>
      </c>
      <c r="F206" s="499">
        <f t="shared" si="25"/>
        <v>11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1</v>
      </c>
      <c r="T206" s="444">
        <v>7</v>
      </c>
      <c r="U206" s="445">
        <v>2</v>
      </c>
      <c r="V206" s="446">
        <v>4</v>
      </c>
      <c r="W206" s="447">
        <v>1</v>
      </c>
      <c r="X206" s="448">
        <v>1</v>
      </c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/>
      <c r="X218" s="529"/>
      <c r="Y218" s="529"/>
      <c r="Z218" s="634"/>
      <c r="AA218" s="6" t="s">
        <v>223</v>
      </c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C218" s="48" t="s">
        <v>223</v>
      </c>
      <c r="CG218" s="50">
        <v>0</v>
      </c>
      <c r="CH218" s="50">
        <v>0</v>
      </c>
      <c r="CI218" s="50">
        <v>1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252</v>
      </c>
      <c r="E219" s="532">
        <f t="shared" si="25"/>
        <v>78</v>
      </c>
      <c r="F219" s="534">
        <f t="shared" si="25"/>
        <v>174</v>
      </c>
      <c r="G219" s="635">
        <f t="shared" ref="G219:L222" si="26">SUM(G171+G175+G179+G183+G187+G191+G195+G207+G211+G215)</f>
        <v>9</v>
      </c>
      <c r="H219" s="534">
        <f t="shared" si="26"/>
        <v>5</v>
      </c>
      <c r="I219" s="635">
        <f t="shared" si="26"/>
        <v>1</v>
      </c>
      <c r="J219" s="534">
        <f t="shared" si="26"/>
        <v>3</v>
      </c>
      <c r="K219" s="635">
        <f t="shared" si="26"/>
        <v>1</v>
      </c>
      <c r="L219" s="534">
        <f t="shared" si="26"/>
        <v>2</v>
      </c>
      <c r="M219" s="635">
        <f>SUM(M171+M175+M179+M183+M187+M191+M195+M199+M203+M207+M211+M215)</f>
        <v>2</v>
      </c>
      <c r="N219" s="534">
        <f t="shared" ref="N219:R219" si="27">SUM(N171+N175+N179+N183+N187+N191+N195+N199+N203+N207+N211+N215)</f>
        <v>1</v>
      </c>
      <c r="O219" s="635">
        <f t="shared" si="27"/>
        <v>11</v>
      </c>
      <c r="P219" s="534">
        <f t="shared" si="27"/>
        <v>15</v>
      </c>
      <c r="Q219" s="635">
        <f t="shared" si="27"/>
        <v>19</v>
      </c>
      <c r="R219" s="534">
        <f t="shared" si="27"/>
        <v>25</v>
      </c>
      <c r="S219" s="635">
        <f t="shared" ref="S219:V222" si="28">SUM(S171+S175+S179+S187+S191+S195+S199+S203+S207+S211+S215)</f>
        <v>25</v>
      </c>
      <c r="T219" s="534">
        <f t="shared" si="28"/>
        <v>101</v>
      </c>
      <c r="U219" s="635">
        <f t="shared" si="28"/>
        <v>10</v>
      </c>
      <c r="V219" s="636">
        <f t="shared" si="28"/>
        <v>22</v>
      </c>
      <c r="W219" s="635">
        <f t="shared" ref="W219:Y222" si="29">SUM(W171+W175+W179+W187+W195+W199+W203+W207+W211+W215)</f>
        <v>8</v>
      </c>
      <c r="X219" s="538">
        <f t="shared" si="29"/>
        <v>3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618</v>
      </c>
      <c r="E220" s="540">
        <f t="shared" ref="E220:F222" si="30">SUM(G220+I220+K220+M220+O220+Q220+S220+U220)</f>
        <v>215</v>
      </c>
      <c r="F220" s="541">
        <f>SUM(H220+J220+L220+N220+P220+R220+T220+V220)</f>
        <v>403</v>
      </c>
      <c r="G220" s="542">
        <f t="shared" si="26"/>
        <v>26</v>
      </c>
      <c r="H220" s="541">
        <f>SUM(H172+H176+H180+H184+H188+H192+H196+H208+H212+H216)</f>
        <v>25</v>
      </c>
      <c r="I220" s="542">
        <f t="shared" si="26"/>
        <v>11</v>
      </c>
      <c r="J220" s="541">
        <f>SUM(J172+J176+J180+J184+J188+J192+J196+J208+J212+J216)</f>
        <v>10</v>
      </c>
      <c r="K220" s="542">
        <f t="shared" si="26"/>
        <v>7</v>
      </c>
      <c r="L220" s="541">
        <f>SUM(L172+L176+L180+L184+L188+L192+L196+L208+L212+L216)</f>
        <v>5</v>
      </c>
      <c r="M220" s="542">
        <f t="shared" ref="M220:R222" si="31">SUM(M172+M176+M180+M184+M188+M192+M196+M200+M204+M208+M212+M216)</f>
        <v>0</v>
      </c>
      <c r="N220" s="541">
        <f t="shared" si="31"/>
        <v>0</v>
      </c>
      <c r="O220" s="542">
        <f t="shared" si="31"/>
        <v>28</v>
      </c>
      <c r="P220" s="541">
        <f t="shared" si="31"/>
        <v>28</v>
      </c>
      <c r="Q220" s="542">
        <f t="shared" si="31"/>
        <v>53</v>
      </c>
      <c r="R220" s="541">
        <f t="shared" si="31"/>
        <v>77</v>
      </c>
      <c r="S220" s="542">
        <f t="shared" si="28"/>
        <v>69</v>
      </c>
      <c r="T220" s="541">
        <f t="shared" si="28"/>
        <v>206</v>
      </c>
      <c r="U220" s="542">
        <f t="shared" si="28"/>
        <v>21</v>
      </c>
      <c r="V220" s="638">
        <f t="shared" si="28"/>
        <v>52</v>
      </c>
      <c r="W220" s="542">
        <f t="shared" si="29"/>
        <v>12</v>
      </c>
      <c r="X220" s="540">
        <f t="shared" si="29"/>
        <v>15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209</v>
      </c>
      <c r="E221" s="540">
        <f t="shared" si="30"/>
        <v>57</v>
      </c>
      <c r="F221" s="541">
        <f t="shared" si="30"/>
        <v>152</v>
      </c>
      <c r="G221" s="542">
        <f t="shared" si="26"/>
        <v>9</v>
      </c>
      <c r="H221" s="541">
        <f>SUM(H173+H177+H181+H185+H189+H193+H197+H209+H213+H217)</f>
        <v>7</v>
      </c>
      <c r="I221" s="542">
        <f t="shared" si="26"/>
        <v>2</v>
      </c>
      <c r="J221" s="541">
        <f>SUM(J173+J177+J181+J185+J189+J193+J197+J209+J213+J217)</f>
        <v>2</v>
      </c>
      <c r="K221" s="542">
        <f t="shared" si="26"/>
        <v>0</v>
      </c>
      <c r="L221" s="541">
        <f>SUM(L173+L177+L181+L185+L189+L193+L197+L209+L213+L217)</f>
        <v>2</v>
      </c>
      <c r="M221" s="542">
        <f t="shared" si="31"/>
        <v>1</v>
      </c>
      <c r="N221" s="541">
        <f t="shared" si="31"/>
        <v>1</v>
      </c>
      <c r="O221" s="542">
        <f t="shared" si="31"/>
        <v>6</v>
      </c>
      <c r="P221" s="541">
        <f t="shared" si="31"/>
        <v>7</v>
      </c>
      <c r="Q221" s="542">
        <f t="shared" si="31"/>
        <v>8</v>
      </c>
      <c r="R221" s="541">
        <f t="shared" si="31"/>
        <v>21</v>
      </c>
      <c r="S221" s="542">
        <f t="shared" si="28"/>
        <v>23</v>
      </c>
      <c r="T221" s="541">
        <f t="shared" si="28"/>
        <v>90</v>
      </c>
      <c r="U221" s="542">
        <f t="shared" si="28"/>
        <v>8</v>
      </c>
      <c r="V221" s="638">
        <f t="shared" si="28"/>
        <v>22</v>
      </c>
      <c r="W221" s="542">
        <f t="shared" si="29"/>
        <v>9</v>
      </c>
      <c r="X221" s="540">
        <f t="shared" si="29"/>
        <v>3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148</v>
      </c>
      <c r="E222" s="545">
        <f t="shared" si="30"/>
        <v>46</v>
      </c>
      <c r="F222" s="546">
        <f t="shared" si="30"/>
        <v>102</v>
      </c>
      <c r="G222" s="547">
        <f t="shared" ref="G222" si="32">SUM(G174+G178+G182+G186+G190+G194+G198+G210+G214+G218)</f>
        <v>4</v>
      </c>
      <c r="H222" s="546">
        <f>SUM(H174+H178+H182+H186+H190+H194+H198+H210+H214+H218)</f>
        <v>2</v>
      </c>
      <c r="I222" s="547">
        <f t="shared" si="26"/>
        <v>1</v>
      </c>
      <c r="J222" s="546">
        <f>SUM(J174+J178+J182+J186+J190+J194+J198+J210+J214+J218)</f>
        <v>1</v>
      </c>
      <c r="K222" s="547">
        <f t="shared" si="26"/>
        <v>2</v>
      </c>
      <c r="L222" s="546">
        <f>SUM(L174+L178+L182+L186+L190+L194+L198+L210+L214+L218)</f>
        <v>1</v>
      </c>
      <c r="M222" s="547">
        <f t="shared" si="31"/>
        <v>1</v>
      </c>
      <c r="N222" s="546">
        <f t="shared" si="31"/>
        <v>0</v>
      </c>
      <c r="O222" s="547">
        <f t="shared" si="31"/>
        <v>2</v>
      </c>
      <c r="P222" s="546">
        <f t="shared" si="31"/>
        <v>3</v>
      </c>
      <c r="Q222" s="547">
        <f t="shared" si="31"/>
        <v>9</v>
      </c>
      <c r="R222" s="546">
        <f t="shared" si="31"/>
        <v>12</v>
      </c>
      <c r="S222" s="547">
        <f t="shared" si="28"/>
        <v>16</v>
      </c>
      <c r="T222" s="546">
        <f t="shared" si="28"/>
        <v>66</v>
      </c>
      <c r="U222" s="547">
        <f t="shared" si="28"/>
        <v>11</v>
      </c>
      <c r="V222" s="639">
        <f t="shared" si="28"/>
        <v>17</v>
      </c>
      <c r="W222" s="549">
        <f t="shared" si="29"/>
        <v>2</v>
      </c>
      <c r="X222" s="545">
        <f t="shared" si="29"/>
        <v>3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589" t="s">
        <v>1</v>
      </c>
      <c r="E226" s="589" t="s">
        <v>2</v>
      </c>
      <c r="F226" s="574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4084</v>
      </c>
      <c r="B293" s="66">
        <f>SUM(CG9:CL242)</f>
        <v>1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00000000-0002-0000-0300-000000000000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00000000-0002-0000-0300-000001000000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00000000-0002-0000-0300-000002000000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00000000-0002-0000-0300-000003000000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00000000-0002-0000-0300-000004000000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00000000-0002-0000-0300-000005000000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N38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",[5]NOMBRE!B2," - ","( ",[5]NOMBRE!C2,[5]NOMBRE!D2,[5]NOMBRE!E2,[5]NOMBRE!F2,[5]NOMBRE!G2,"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",[5]NOMBRE!B6," - ","( ",[5]NOMBRE!C6,[5]NOMBRE!D6," )")</f>
        <v>MES: ABRIL - ( 04 )</v>
      </c>
      <c r="BU4" s="47"/>
      <c r="BV4" s="47"/>
      <c r="BW4" s="47"/>
    </row>
    <row r="5" spans="1:90" ht="16.149999999999999" customHeight="1" x14ac:dyDescent="0.2">
      <c r="A5" s="45" t="str">
        <f>CONCATENATE("AÑO: ",[5]NOMBRE!B7)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596" t="s">
        <v>2</v>
      </c>
      <c r="H11" s="602" t="s">
        <v>3</v>
      </c>
      <c r="I11" s="596" t="s">
        <v>2</v>
      </c>
      <c r="J11" s="602" t="s">
        <v>3</v>
      </c>
      <c r="K11" s="596" t="s">
        <v>2</v>
      </c>
      <c r="L11" s="602" t="s">
        <v>3</v>
      </c>
      <c r="M11" s="596" t="s">
        <v>2</v>
      </c>
      <c r="N11" s="602" t="s">
        <v>3</v>
      </c>
      <c r="O11" s="596" t="s">
        <v>2</v>
      </c>
      <c r="P11" s="602" t="s">
        <v>3</v>
      </c>
      <c r="Q11" s="596" t="s">
        <v>2</v>
      </c>
      <c r="R11" s="602" t="s">
        <v>3</v>
      </c>
      <c r="S11" s="596" t="s">
        <v>2</v>
      </c>
      <c r="T11" s="602" t="s">
        <v>3</v>
      </c>
      <c r="U11" s="596" t="s">
        <v>2</v>
      </c>
      <c r="V11" s="602" t="s">
        <v>3</v>
      </c>
      <c r="W11" s="596" t="s">
        <v>2</v>
      </c>
      <c r="X11" s="602" t="s">
        <v>3</v>
      </c>
      <c r="Y11" s="596" t="s">
        <v>2</v>
      </c>
      <c r="Z11" s="602" t="s">
        <v>3</v>
      </c>
      <c r="AA11" s="596" t="s">
        <v>2</v>
      </c>
      <c r="AB11" s="602" t="s">
        <v>3</v>
      </c>
      <c r="AC11" s="596" t="s">
        <v>2</v>
      </c>
      <c r="AD11" s="598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271</v>
      </c>
      <c r="E12" s="193">
        <f t="shared" ref="E12:F15" si="0">SUM(G12+I12+K12+M12+O12+Q12+S12+U12+W12+Y12+AA12+AC12)</f>
        <v>90</v>
      </c>
      <c r="F12" s="194">
        <f>SUM(H12+J12+L12+N12+P12+R12+T12+V12+X12+Z12+AB12+AD12)</f>
        <v>181</v>
      </c>
      <c r="G12" s="18">
        <v>1</v>
      </c>
      <c r="H12" s="19">
        <v>0</v>
      </c>
      <c r="I12" s="1">
        <v>0</v>
      </c>
      <c r="J12" s="19">
        <v>0</v>
      </c>
      <c r="K12" s="1">
        <v>1</v>
      </c>
      <c r="L12" s="19">
        <v>0</v>
      </c>
      <c r="M12" s="18">
        <v>1</v>
      </c>
      <c r="N12" s="19">
        <v>2</v>
      </c>
      <c r="O12" s="18">
        <v>0</v>
      </c>
      <c r="P12" s="19">
        <v>1</v>
      </c>
      <c r="Q12" s="18">
        <v>2</v>
      </c>
      <c r="R12" s="20">
        <v>0</v>
      </c>
      <c r="S12" s="18">
        <v>2</v>
      </c>
      <c r="T12" s="20">
        <v>3</v>
      </c>
      <c r="U12" s="18">
        <v>4</v>
      </c>
      <c r="V12" s="20">
        <v>5</v>
      </c>
      <c r="W12" s="18">
        <v>22</v>
      </c>
      <c r="X12" s="20">
        <v>13</v>
      </c>
      <c r="Y12" s="18">
        <v>18</v>
      </c>
      <c r="Z12" s="20">
        <v>38</v>
      </c>
      <c r="AA12" s="18">
        <v>29</v>
      </c>
      <c r="AB12" s="20">
        <v>106</v>
      </c>
      <c r="AC12" s="182">
        <v>10</v>
      </c>
      <c r="AD12" s="64">
        <v>13</v>
      </c>
      <c r="AE12" s="19">
        <v>5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735</v>
      </c>
      <c r="E13" s="193">
        <f t="shared" si="0"/>
        <v>249</v>
      </c>
      <c r="F13" s="194">
        <f t="shared" si="0"/>
        <v>486</v>
      </c>
      <c r="G13" s="7">
        <v>1</v>
      </c>
      <c r="H13" s="21">
        <v>0</v>
      </c>
      <c r="I13" s="7">
        <v>0</v>
      </c>
      <c r="J13" s="21">
        <v>0</v>
      </c>
      <c r="K13" s="7">
        <v>0</v>
      </c>
      <c r="L13" s="21">
        <v>2</v>
      </c>
      <c r="M13" s="7">
        <v>6</v>
      </c>
      <c r="N13" s="21">
        <v>9</v>
      </c>
      <c r="O13" s="7">
        <v>14</v>
      </c>
      <c r="P13" s="21">
        <v>9</v>
      </c>
      <c r="Q13" s="7">
        <v>5</v>
      </c>
      <c r="R13" s="8">
        <v>11</v>
      </c>
      <c r="S13" s="7">
        <v>11</v>
      </c>
      <c r="T13" s="8">
        <v>12</v>
      </c>
      <c r="U13" s="7">
        <v>6</v>
      </c>
      <c r="V13" s="8">
        <v>7</v>
      </c>
      <c r="W13" s="7">
        <v>48</v>
      </c>
      <c r="X13" s="8">
        <v>56</v>
      </c>
      <c r="Y13" s="7">
        <v>60</v>
      </c>
      <c r="Z13" s="8">
        <v>84</v>
      </c>
      <c r="AA13" s="7">
        <v>74</v>
      </c>
      <c r="AB13" s="8">
        <v>236</v>
      </c>
      <c r="AC13" s="22">
        <v>24</v>
      </c>
      <c r="AD13" s="38">
        <v>60</v>
      </c>
      <c r="AE13" s="21">
        <v>29</v>
      </c>
      <c r="AF13" s="23">
        <v>1</v>
      </c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33</v>
      </c>
      <c r="E14" s="193">
        <f t="shared" si="0"/>
        <v>23</v>
      </c>
      <c r="F14" s="194">
        <f t="shared" si="0"/>
        <v>10</v>
      </c>
      <c r="G14" s="7">
        <v>0</v>
      </c>
      <c r="H14" s="21">
        <v>0</v>
      </c>
      <c r="I14" s="7">
        <v>0</v>
      </c>
      <c r="J14" s="21">
        <v>0</v>
      </c>
      <c r="K14" s="7">
        <v>0</v>
      </c>
      <c r="L14" s="21">
        <v>1</v>
      </c>
      <c r="M14" s="7">
        <v>2</v>
      </c>
      <c r="N14" s="8">
        <v>3</v>
      </c>
      <c r="O14" s="7">
        <v>1</v>
      </c>
      <c r="P14" s="8">
        <v>1</v>
      </c>
      <c r="Q14" s="7">
        <v>3</v>
      </c>
      <c r="R14" s="8">
        <v>0</v>
      </c>
      <c r="S14" s="7">
        <v>1</v>
      </c>
      <c r="T14" s="8">
        <v>2</v>
      </c>
      <c r="U14" s="7">
        <v>1</v>
      </c>
      <c r="V14" s="8">
        <v>0</v>
      </c>
      <c r="W14" s="7">
        <v>12</v>
      </c>
      <c r="X14" s="8">
        <v>1</v>
      </c>
      <c r="Y14" s="7">
        <v>0</v>
      </c>
      <c r="Z14" s="8">
        <v>0</v>
      </c>
      <c r="AA14" s="7">
        <v>3</v>
      </c>
      <c r="AB14" s="8">
        <v>2</v>
      </c>
      <c r="AC14" s="7">
        <v>0</v>
      </c>
      <c r="AD14" s="38">
        <v>0</v>
      </c>
      <c r="AE14" s="21">
        <v>0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177</v>
      </c>
      <c r="E15" s="197">
        <f t="shared" si="0"/>
        <v>49</v>
      </c>
      <c r="F15" s="198">
        <f t="shared" si="0"/>
        <v>128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1</v>
      </c>
      <c r="M15" s="12">
        <v>2</v>
      </c>
      <c r="N15" s="14">
        <v>0</v>
      </c>
      <c r="O15" s="12">
        <v>0</v>
      </c>
      <c r="P15" s="14">
        <v>3</v>
      </c>
      <c r="Q15" s="12">
        <v>3</v>
      </c>
      <c r="R15" s="14">
        <v>1</v>
      </c>
      <c r="S15" s="12">
        <v>2</v>
      </c>
      <c r="T15" s="14">
        <v>2</v>
      </c>
      <c r="U15" s="12">
        <v>0</v>
      </c>
      <c r="V15" s="14">
        <v>3</v>
      </c>
      <c r="W15" s="12">
        <v>7</v>
      </c>
      <c r="X15" s="14">
        <v>8</v>
      </c>
      <c r="Y15" s="12">
        <v>10</v>
      </c>
      <c r="Z15" s="14">
        <v>20</v>
      </c>
      <c r="AA15" s="12">
        <v>16</v>
      </c>
      <c r="AB15" s="14">
        <v>83</v>
      </c>
      <c r="AC15" s="12">
        <v>9</v>
      </c>
      <c r="AD15" s="39">
        <v>7</v>
      </c>
      <c r="AE15" s="13">
        <v>8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602" t="s">
        <v>3</v>
      </c>
      <c r="I18" s="157" t="s">
        <v>2</v>
      </c>
      <c r="J18" s="611" t="s">
        <v>3</v>
      </c>
      <c r="K18" s="157" t="s">
        <v>2</v>
      </c>
      <c r="L18" s="595" t="s">
        <v>3</v>
      </c>
      <c r="M18" s="157" t="s">
        <v>2</v>
      </c>
      <c r="N18" s="600" t="s">
        <v>3</v>
      </c>
      <c r="O18" s="157" t="s">
        <v>2</v>
      </c>
      <c r="P18" s="611" t="s">
        <v>3</v>
      </c>
      <c r="Q18" s="157" t="s">
        <v>2</v>
      </c>
      <c r="R18" s="600" t="s">
        <v>3</v>
      </c>
      <c r="S18" s="157" t="s">
        <v>2</v>
      </c>
      <c r="T18" s="611" t="s">
        <v>3</v>
      </c>
      <c r="U18" s="610" t="s">
        <v>2</v>
      </c>
      <c r="V18" s="600" t="s">
        <v>3</v>
      </c>
      <c r="W18" s="610" t="s">
        <v>2</v>
      </c>
      <c r="X18" s="600" t="s">
        <v>3</v>
      </c>
      <c r="Y18" s="610" t="s">
        <v>2</v>
      </c>
      <c r="Z18" s="600" t="s">
        <v>3</v>
      </c>
      <c r="AA18" s="610" t="s">
        <v>2</v>
      </c>
      <c r="AB18" s="600" t="s">
        <v>3</v>
      </c>
      <c r="AC18" s="610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1</v>
      </c>
      <c r="E19" s="83">
        <f>SUM(G19+I19+K19+M19+O19+Q19+S19+U19+W19+Y19+AA19+AC19)</f>
        <v>0</v>
      </c>
      <c r="F19" s="84">
        <f>SUM(H19+J19+L19+N19+P19+R19+T19+V19+X19+Z19+AB19+AD19)</f>
        <v>1</v>
      </c>
      <c r="G19" s="1"/>
      <c r="H19" s="2"/>
      <c r="I19" s="1"/>
      <c r="J19" s="104"/>
      <c r="K19" s="1"/>
      <c r="L19" s="2"/>
      <c r="M19" s="1"/>
      <c r="N19" s="2"/>
      <c r="O19" s="1"/>
      <c r="P19" s="104"/>
      <c r="Q19" s="1"/>
      <c r="R19" s="2"/>
      <c r="S19" s="1"/>
      <c r="T19" s="104"/>
      <c r="U19" s="1"/>
      <c r="V19" s="2"/>
      <c r="W19" s="1"/>
      <c r="X19" s="2"/>
      <c r="Y19" s="1"/>
      <c r="Z19" s="2"/>
      <c r="AA19" s="1"/>
      <c r="AB19" s="2">
        <v>1</v>
      </c>
      <c r="AC19" s="1"/>
      <c r="AD19" s="95"/>
      <c r="AE19" s="2">
        <v>0</v>
      </c>
      <c r="AF19" s="204">
        <v>1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12</v>
      </c>
      <c r="E23" s="86">
        <f t="shared" si="2"/>
        <v>6</v>
      </c>
      <c r="F23" s="87">
        <f t="shared" si="2"/>
        <v>6</v>
      </c>
      <c r="G23" s="7">
        <v>0</v>
      </c>
      <c r="H23" s="21">
        <v>0</v>
      </c>
      <c r="I23" s="7">
        <v>0</v>
      </c>
      <c r="J23" s="10">
        <v>0</v>
      </c>
      <c r="K23" s="7">
        <v>0</v>
      </c>
      <c r="L23" s="21">
        <v>0</v>
      </c>
      <c r="M23" s="7">
        <v>0</v>
      </c>
      <c r="N23" s="21">
        <v>0</v>
      </c>
      <c r="O23" s="7">
        <v>0</v>
      </c>
      <c r="P23" s="10">
        <v>2</v>
      </c>
      <c r="Q23" s="7">
        <v>0</v>
      </c>
      <c r="R23" s="21">
        <v>0</v>
      </c>
      <c r="S23" s="7">
        <v>0</v>
      </c>
      <c r="T23" s="10">
        <v>1</v>
      </c>
      <c r="U23" s="7">
        <v>0</v>
      </c>
      <c r="V23" s="21">
        <v>0</v>
      </c>
      <c r="W23" s="7">
        <v>4</v>
      </c>
      <c r="X23" s="21">
        <v>3</v>
      </c>
      <c r="Y23" s="7">
        <v>2</v>
      </c>
      <c r="Z23" s="21">
        <v>0</v>
      </c>
      <c r="AA23" s="7">
        <v>0</v>
      </c>
      <c r="AB23" s="21">
        <v>0</v>
      </c>
      <c r="AC23" s="7">
        <v>0</v>
      </c>
      <c r="AD23" s="96">
        <v>0</v>
      </c>
      <c r="AE23" s="21">
        <v>0</v>
      </c>
      <c r="AF23" s="218">
        <v>12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/>
      <c r="H24" s="21"/>
      <c r="I24" s="7"/>
      <c r="J24" s="10"/>
      <c r="K24" s="7"/>
      <c r="L24" s="21"/>
      <c r="M24" s="7"/>
      <c r="N24" s="21"/>
      <c r="O24" s="7"/>
      <c r="P24" s="10"/>
      <c r="Q24" s="7"/>
      <c r="R24" s="21"/>
      <c r="S24" s="7"/>
      <c r="T24" s="10"/>
      <c r="U24" s="7"/>
      <c r="V24" s="21"/>
      <c r="W24" s="7"/>
      <c r="X24" s="21"/>
      <c r="Y24" s="7"/>
      <c r="Z24" s="21"/>
      <c r="AA24" s="7"/>
      <c r="AB24" s="21"/>
      <c r="AC24" s="7"/>
      <c r="AD24" s="96"/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3</v>
      </c>
      <c r="E25" s="86">
        <f t="shared" si="2"/>
        <v>1</v>
      </c>
      <c r="F25" s="87">
        <f t="shared" si="2"/>
        <v>2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0</v>
      </c>
      <c r="AA25" s="7">
        <v>1</v>
      </c>
      <c r="AB25" s="21">
        <v>2</v>
      </c>
      <c r="AC25" s="7">
        <v>0</v>
      </c>
      <c r="AD25" s="96">
        <v>0</v>
      </c>
      <c r="AE25" s="21">
        <v>0</v>
      </c>
      <c r="AF25" s="218">
        <v>3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/>
      <c r="H26" s="21"/>
      <c r="I26" s="7"/>
      <c r="J26" s="10"/>
      <c r="K26" s="7"/>
      <c r="L26" s="21"/>
      <c r="M26" s="7"/>
      <c r="N26" s="21"/>
      <c r="O26" s="7"/>
      <c r="P26" s="10"/>
      <c r="Q26" s="7"/>
      <c r="R26" s="21"/>
      <c r="S26" s="7"/>
      <c r="T26" s="10"/>
      <c r="U26" s="7"/>
      <c r="V26" s="21"/>
      <c r="W26" s="7"/>
      <c r="X26" s="21"/>
      <c r="Y26" s="7"/>
      <c r="Z26" s="21"/>
      <c r="AA26" s="7"/>
      <c r="AB26" s="21"/>
      <c r="AC26" s="7"/>
      <c r="AD26" s="96"/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1</v>
      </c>
      <c r="E27" s="86">
        <f t="shared" si="2"/>
        <v>1</v>
      </c>
      <c r="F27" s="87">
        <f t="shared" si="2"/>
        <v>0</v>
      </c>
      <c r="G27" s="7">
        <v>0</v>
      </c>
      <c r="H27" s="21">
        <v>0</v>
      </c>
      <c r="I27" s="7">
        <v>0</v>
      </c>
      <c r="J27" s="10">
        <v>0</v>
      </c>
      <c r="K27" s="7">
        <v>0</v>
      </c>
      <c r="L27" s="21">
        <v>0</v>
      </c>
      <c r="M27" s="7">
        <v>0</v>
      </c>
      <c r="N27" s="21">
        <v>0</v>
      </c>
      <c r="O27" s="7">
        <v>0</v>
      </c>
      <c r="P27" s="10">
        <v>0</v>
      </c>
      <c r="Q27" s="7">
        <v>0</v>
      </c>
      <c r="R27" s="21">
        <v>0</v>
      </c>
      <c r="S27" s="7">
        <v>0</v>
      </c>
      <c r="T27" s="10">
        <v>0</v>
      </c>
      <c r="U27" s="7">
        <v>0</v>
      </c>
      <c r="V27" s="21">
        <v>0</v>
      </c>
      <c r="W27" s="7">
        <v>0</v>
      </c>
      <c r="X27" s="21">
        <v>0</v>
      </c>
      <c r="Y27" s="7">
        <v>1</v>
      </c>
      <c r="Z27" s="21">
        <v>0</v>
      </c>
      <c r="AA27" s="7">
        <v>0</v>
      </c>
      <c r="AB27" s="21">
        <v>0</v>
      </c>
      <c r="AC27" s="7">
        <v>0</v>
      </c>
      <c r="AD27" s="96">
        <v>0</v>
      </c>
      <c r="AE27" s="21">
        <v>0</v>
      </c>
      <c r="AF27" s="218">
        <v>1</v>
      </c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16</v>
      </c>
      <c r="E28" s="220">
        <f t="shared" si="2"/>
        <v>4</v>
      </c>
      <c r="F28" s="221">
        <f t="shared" si="2"/>
        <v>12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1</v>
      </c>
      <c r="R28" s="2">
        <v>0</v>
      </c>
      <c r="S28" s="1">
        <v>0</v>
      </c>
      <c r="T28" s="104">
        <v>0</v>
      </c>
      <c r="U28" s="1">
        <v>0</v>
      </c>
      <c r="V28" s="2">
        <v>0</v>
      </c>
      <c r="W28" s="1">
        <v>0</v>
      </c>
      <c r="X28" s="2">
        <v>0</v>
      </c>
      <c r="Y28" s="1">
        <v>0</v>
      </c>
      <c r="Z28" s="2">
        <v>0</v>
      </c>
      <c r="AA28" s="1">
        <v>2</v>
      </c>
      <c r="AB28" s="2">
        <v>11</v>
      </c>
      <c r="AC28" s="1">
        <v>1</v>
      </c>
      <c r="AD28" s="95">
        <v>1</v>
      </c>
      <c r="AE28" s="2">
        <v>0</v>
      </c>
      <c r="AF28" s="204">
        <v>16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/>
      <c r="H29" s="19"/>
      <c r="I29" s="18"/>
      <c r="J29" s="63"/>
      <c r="K29" s="18"/>
      <c r="L29" s="19"/>
      <c r="M29" s="18"/>
      <c r="N29" s="19"/>
      <c r="O29" s="18"/>
      <c r="P29" s="63"/>
      <c r="Q29" s="18"/>
      <c r="R29" s="19"/>
      <c r="S29" s="18"/>
      <c r="T29" s="63"/>
      <c r="U29" s="18"/>
      <c r="V29" s="19"/>
      <c r="W29" s="18"/>
      <c r="X29" s="19"/>
      <c r="Y29" s="18"/>
      <c r="Z29" s="19"/>
      <c r="AA29" s="18"/>
      <c r="AB29" s="19"/>
      <c r="AC29" s="18"/>
      <c r="AD29" s="206"/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/>
      <c r="H30" s="21"/>
      <c r="I30" s="7"/>
      <c r="J30" s="10"/>
      <c r="K30" s="7"/>
      <c r="L30" s="21"/>
      <c r="M30" s="7"/>
      <c r="N30" s="21"/>
      <c r="O30" s="7"/>
      <c r="P30" s="10"/>
      <c r="Q30" s="7"/>
      <c r="R30" s="21"/>
      <c r="S30" s="7"/>
      <c r="T30" s="10"/>
      <c r="U30" s="7"/>
      <c r="V30" s="21"/>
      <c r="W30" s="7"/>
      <c r="X30" s="21"/>
      <c r="Y30" s="7"/>
      <c r="Z30" s="21"/>
      <c r="AA30" s="7"/>
      <c r="AB30" s="21"/>
      <c r="AC30" s="7"/>
      <c r="AD30" s="96"/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/>
      <c r="H31" s="21"/>
      <c r="I31" s="7"/>
      <c r="J31" s="10"/>
      <c r="K31" s="7"/>
      <c r="L31" s="21"/>
      <c r="M31" s="7"/>
      <c r="N31" s="21"/>
      <c r="O31" s="7"/>
      <c r="P31" s="10"/>
      <c r="Q31" s="7"/>
      <c r="R31" s="21"/>
      <c r="S31" s="7"/>
      <c r="T31" s="10"/>
      <c r="U31" s="7"/>
      <c r="V31" s="21"/>
      <c r="W31" s="7"/>
      <c r="X31" s="21"/>
      <c r="Y31" s="7"/>
      <c r="Z31" s="21"/>
      <c r="AA31" s="7"/>
      <c r="AB31" s="21"/>
      <c r="AC31" s="7"/>
      <c r="AD31" s="96"/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/>
      <c r="H32" s="21"/>
      <c r="I32" s="7"/>
      <c r="J32" s="10"/>
      <c r="K32" s="7"/>
      <c r="L32" s="21"/>
      <c r="M32" s="7"/>
      <c r="N32" s="21"/>
      <c r="O32" s="7"/>
      <c r="P32" s="10"/>
      <c r="Q32" s="7"/>
      <c r="R32" s="21"/>
      <c r="S32" s="7"/>
      <c r="T32" s="10"/>
      <c r="U32" s="7"/>
      <c r="V32" s="21"/>
      <c r="W32" s="7"/>
      <c r="X32" s="21"/>
      <c r="Y32" s="7"/>
      <c r="Z32" s="21"/>
      <c r="AA32" s="7"/>
      <c r="AB32" s="21"/>
      <c r="AC32" s="7"/>
      <c r="AD32" s="96"/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/>
      <c r="H33" s="21"/>
      <c r="I33" s="7"/>
      <c r="J33" s="10"/>
      <c r="K33" s="7"/>
      <c r="L33" s="21"/>
      <c r="M33" s="7"/>
      <c r="N33" s="21"/>
      <c r="O33" s="7"/>
      <c r="P33" s="10"/>
      <c r="Q33" s="7"/>
      <c r="R33" s="21"/>
      <c r="S33" s="7"/>
      <c r="T33" s="10"/>
      <c r="U33" s="7"/>
      <c r="V33" s="21"/>
      <c r="W33" s="7"/>
      <c r="X33" s="21"/>
      <c r="Y33" s="7"/>
      <c r="Z33" s="21"/>
      <c r="AA33" s="7"/>
      <c r="AB33" s="21"/>
      <c r="AC33" s="7"/>
      <c r="AD33" s="96"/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633</v>
      </c>
      <c r="E37" s="89">
        <f t="shared" si="3"/>
        <v>135</v>
      </c>
      <c r="F37" s="90">
        <f t="shared" si="3"/>
        <v>498</v>
      </c>
      <c r="G37" s="175">
        <v>0</v>
      </c>
      <c r="H37" s="112">
        <v>0</v>
      </c>
      <c r="I37" s="34">
        <v>0</v>
      </c>
      <c r="J37" s="108">
        <v>0</v>
      </c>
      <c r="K37" s="175">
        <v>5</v>
      </c>
      <c r="L37" s="112">
        <v>0</v>
      </c>
      <c r="M37" s="175">
        <v>4</v>
      </c>
      <c r="N37" s="112">
        <v>1</v>
      </c>
      <c r="O37" s="175">
        <v>5</v>
      </c>
      <c r="P37" s="108">
        <v>10</v>
      </c>
      <c r="Q37" s="175">
        <v>7</v>
      </c>
      <c r="R37" s="112">
        <v>2</v>
      </c>
      <c r="S37" s="175">
        <v>1</v>
      </c>
      <c r="T37" s="108">
        <v>7</v>
      </c>
      <c r="U37" s="175">
        <v>6</v>
      </c>
      <c r="V37" s="112">
        <v>12</v>
      </c>
      <c r="W37" s="175">
        <v>26</v>
      </c>
      <c r="X37" s="112">
        <v>22</v>
      </c>
      <c r="Y37" s="175">
        <v>13</v>
      </c>
      <c r="Z37" s="112">
        <v>28</v>
      </c>
      <c r="AA37" s="175">
        <v>57</v>
      </c>
      <c r="AB37" s="112">
        <v>390</v>
      </c>
      <c r="AC37" s="175">
        <v>11</v>
      </c>
      <c r="AD37" s="228">
        <v>26</v>
      </c>
      <c r="AE37" s="112">
        <v>15</v>
      </c>
      <c r="AF37" s="112">
        <v>633</v>
      </c>
      <c r="AG37" s="112">
        <v>1</v>
      </c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666</v>
      </c>
      <c r="E38" s="79">
        <f t="shared" si="4"/>
        <v>147</v>
      </c>
      <c r="F38" s="159">
        <f t="shared" si="4"/>
        <v>519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5</v>
      </c>
      <c r="L38" s="159">
        <f t="shared" si="4"/>
        <v>0</v>
      </c>
      <c r="M38" s="78">
        <f t="shared" si="4"/>
        <v>4</v>
      </c>
      <c r="N38" s="159">
        <f t="shared" si="4"/>
        <v>1</v>
      </c>
      <c r="O38" s="78">
        <f t="shared" si="4"/>
        <v>5</v>
      </c>
      <c r="P38" s="159">
        <f t="shared" si="4"/>
        <v>12</v>
      </c>
      <c r="Q38" s="78">
        <f t="shared" si="4"/>
        <v>8</v>
      </c>
      <c r="R38" s="159">
        <f t="shared" si="4"/>
        <v>2</v>
      </c>
      <c r="S38" s="78">
        <f t="shared" si="4"/>
        <v>1</v>
      </c>
      <c r="T38" s="159">
        <f t="shared" si="4"/>
        <v>8</v>
      </c>
      <c r="U38" s="78">
        <f t="shared" si="4"/>
        <v>6</v>
      </c>
      <c r="V38" s="159">
        <f t="shared" si="4"/>
        <v>12</v>
      </c>
      <c r="W38" s="78">
        <f t="shared" si="4"/>
        <v>30</v>
      </c>
      <c r="X38" s="159">
        <f t="shared" si="4"/>
        <v>25</v>
      </c>
      <c r="Y38" s="78">
        <f t="shared" si="4"/>
        <v>16</v>
      </c>
      <c r="Z38" s="159">
        <f t="shared" si="4"/>
        <v>28</v>
      </c>
      <c r="AA38" s="78">
        <f t="shared" si="4"/>
        <v>60</v>
      </c>
      <c r="AB38" s="159">
        <f t="shared" si="4"/>
        <v>404</v>
      </c>
      <c r="AC38" s="78">
        <f t="shared" si="4"/>
        <v>12</v>
      </c>
      <c r="AD38" s="159">
        <f t="shared" si="4"/>
        <v>27</v>
      </c>
      <c r="AE38" s="176">
        <f t="shared" si="4"/>
        <v>15</v>
      </c>
      <c r="AF38" s="176">
        <f t="shared" si="4"/>
        <v>666</v>
      </c>
      <c r="AG38" s="176">
        <f t="shared" si="4"/>
        <v>1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612" t="s">
        <v>3</v>
      </c>
      <c r="G42" s="606" t="s">
        <v>2</v>
      </c>
      <c r="H42" s="239" t="s">
        <v>3</v>
      </c>
      <c r="I42" s="240" t="s">
        <v>2</v>
      </c>
      <c r="J42" s="241" t="s">
        <v>3</v>
      </c>
      <c r="K42" s="606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607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605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605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602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602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602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605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602">
        <f t="shared" si="9"/>
        <v>0</v>
      </c>
      <c r="G56" s="40">
        <f t="shared" si="9"/>
        <v>0</v>
      </c>
      <c r="H56" s="602">
        <f t="shared" si="9"/>
        <v>0</v>
      </c>
      <c r="I56" s="40">
        <f t="shared" si="9"/>
        <v>0</v>
      </c>
      <c r="J56" s="597">
        <f t="shared" si="9"/>
        <v>0</v>
      </c>
      <c r="K56" s="596">
        <f t="shared" si="9"/>
        <v>0</v>
      </c>
      <c r="L56" s="602">
        <f t="shared" si="9"/>
        <v>0</v>
      </c>
      <c r="M56" s="40">
        <f t="shared" si="9"/>
        <v>0</v>
      </c>
      <c r="N56" s="602">
        <f t="shared" si="9"/>
        <v>0</v>
      </c>
      <c r="O56" s="40">
        <f t="shared" si="9"/>
        <v>0</v>
      </c>
      <c r="P56" s="602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602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610" t="s">
        <v>1</v>
      </c>
      <c r="E77" s="40" t="s">
        <v>2</v>
      </c>
      <c r="F77" s="602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604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161</v>
      </c>
      <c r="E78" s="18">
        <v>52</v>
      </c>
      <c r="F78" s="62">
        <v>109</v>
      </c>
      <c r="G78" s="1">
        <v>12</v>
      </c>
      <c r="H78" s="5">
        <v>3</v>
      </c>
      <c r="I78" s="5">
        <v>3</v>
      </c>
      <c r="J78" s="5">
        <v>8</v>
      </c>
      <c r="K78" s="5">
        <v>29</v>
      </c>
      <c r="L78" s="5">
        <v>34</v>
      </c>
      <c r="M78" s="4">
        <v>57</v>
      </c>
      <c r="N78" s="95">
        <v>15</v>
      </c>
      <c r="O78" s="2">
        <v>7</v>
      </c>
      <c r="P78" s="27">
        <v>161</v>
      </c>
      <c r="Q78" s="27"/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105</v>
      </c>
      <c r="E79" s="7">
        <v>55</v>
      </c>
      <c r="F79" s="9">
        <v>50</v>
      </c>
      <c r="G79" s="7">
        <v>26</v>
      </c>
      <c r="H79" s="11">
        <v>5</v>
      </c>
      <c r="I79" s="11">
        <v>3</v>
      </c>
      <c r="J79" s="11">
        <v>2</v>
      </c>
      <c r="K79" s="11">
        <v>16</v>
      </c>
      <c r="L79" s="11">
        <v>7</v>
      </c>
      <c r="M79" s="9">
        <v>34</v>
      </c>
      <c r="N79" s="96">
        <v>12</v>
      </c>
      <c r="O79" s="21">
        <v>0</v>
      </c>
      <c r="P79" s="23">
        <v>105</v>
      </c>
      <c r="Q79" s="23">
        <v>1</v>
      </c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321</v>
      </c>
      <c r="E80" s="7">
        <v>134</v>
      </c>
      <c r="F80" s="9">
        <v>187</v>
      </c>
      <c r="G80" s="7">
        <v>68</v>
      </c>
      <c r="H80" s="81">
        <v>43</v>
      </c>
      <c r="I80" s="81">
        <v>15</v>
      </c>
      <c r="J80" s="81">
        <v>8</v>
      </c>
      <c r="K80" s="81">
        <v>66</v>
      </c>
      <c r="L80" s="81">
        <v>22</v>
      </c>
      <c r="M80" s="62">
        <v>83</v>
      </c>
      <c r="N80" s="206">
        <v>16</v>
      </c>
      <c r="O80" s="19">
        <v>0</v>
      </c>
      <c r="P80" s="76">
        <v>321</v>
      </c>
      <c r="Q80" s="76">
        <v>3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/>
      <c r="F81" s="9"/>
      <c r="G81" s="7"/>
      <c r="H81" s="11"/>
      <c r="I81" s="11"/>
      <c r="J81" s="11"/>
      <c r="K81" s="11"/>
      <c r="L81" s="11"/>
      <c r="M81" s="9"/>
      <c r="N81" s="96"/>
      <c r="O81" s="21"/>
      <c r="P81" s="23"/>
      <c r="Q81" s="23"/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244</v>
      </c>
      <c r="E82" s="7">
        <v>61</v>
      </c>
      <c r="F82" s="9">
        <v>183</v>
      </c>
      <c r="G82" s="52"/>
      <c r="H82" s="121"/>
      <c r="I82" s="121"/>
      <c r="J82" s="11">
        <v>0</v>
      </c>
      <c r="K82" s="11">
        <v>5</v>
      </c>
      <c r="L82" s="11">
        <v>6</v>
      </c>
      <c r="M82" s="9">
        <v>206</v>
      </c>
      <c r="N82" s="96">
        <v>27</v>
      </c>
      <c r="O82" s="21">
        <v>5</v>
      </c>
      <c r="P82" s="23">
        <v>244</v>
      </c>
      <c r="Q82" s="23"/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31</v>
      </c>
      <c r="E83" s="7">
        <v>8</v>
      </c>
      <c r="F83" s="9">
        <v>23</v>
      </c>
      <c r="G83" s="52"/>
      <c r="H83" s="121"/>
      <c r="I83" s="121"/>
      <c r="J83" s="11">
        <v>1</v>
      </c>
      <c r="K83" s="11">
        <v>14</v>
      </c>
      <c r="L83" s="11">
        <v>4</v>
      </c>
      <c r="M83" s="9">
        <v>12</v>
      </c>
      <c r="N83" s="96">
        <v>0</v>
      </c>
      <c r="O83" s="21">
        <v>3</v>
      </c>
      <c r="P83" s="23">
        <v>31</v>
      </c>
      <c r="Q83" s="23">
        <v>1</v>
      </c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20</v>
      </c>
      <c r="E84" s="7">
        <v>1</v>
      </c>
      <c r="F84" s="9">
        <v>19</v>
      </c>
      <c r="G84" s="52"/>
      <c r="H84" s="121"/>
      <c r="I84" s="121"/>
      <c r="J84" s="11">
        <v>1</v>
      </c>
      <c r="K84" s="11">
        <v>1</v>
      </c>
      <c r="L84" s="11">
        <v>5</v>
      </c>
      <c r="M84" s="9">
        <v>13</v>
      </c>
      <c r="N84" s="96">
        <v>0</v>
      </c>
      <c r="O84" s="21">
        <v>2</v>
      </c>
      <c r="P84" s="23">
        <v>20</v>
      </c>
      <c r="Q84" s="23"/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15</v>
      </c>
      <c r="E85" s="7">
        <v>6</v>
      </c>
      <c r="F85" s="9">
        <v>9</v>
      </c>
      <c r="G85" s="52"/>
      <c r="H85" s="121"/>
      <c r="I85" s="121"/>
      <c r="J85" s="11">
        <v>1</v>
      </c>
      <c r="K85" s="11">
        <v>1</v>
      </c>
      <c r="L85" s="11">
        <v>4</v>
      </c>
      <c r="M85" s="9">
        <v>9</v>
      </c>
      <c r="N85" s="96">
        <v>0</v>
      </c>
      <c r="O85" s="21">
        <v>1</v>
      </c>
      <c r="P85" s="23">
        <v>15</v>
      </c>
      <c r="Q85" s="23"/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/>
      <c r="F86" s="9"/>
      <c r="G86" s="52"/>
      <c r="H86" s="121"/>
      <c r="I86" s="121"/>
      <c r="J86" s="11"/>
      <c r="K86" s="11"/>
      <c r="L86" s="11"/>
      <c r="M86" s="9"/>
      <c r="N86" s="96"/>
      <c r="O86" s="21"/>
      <c r="P86" s="23"/>
      <c r="Q86" s="23"/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/>
      <c r="F87" s="9"/>
      <c r="G87" s="52"/>
      <c r="H87" s="121"/>
      <c r="I87" s="121"/>
      <c r="J87" s="11"/>
      <c r="K87" s="11"/>
      <c r="L87" s="11"/>
      <c r="M87" s="9"/>
      <c r="N87" s="96"/>
      <c r="O87" s="21"/>
      <c r="P87" s="23"/>
      <c r="Q87" s="23"/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/>
      <c r="F88" s="9"/>
      <c r="G88" s="52"/>
      <c r="H88" s="121"/>
      <c r="I88" s="121"/>
      <c r="J88" s="121"/>
      <c r="K88" s="121"/>
      <c r="L88" s="11"/>
      <c r="M88" s="9"/>
      <c r="N88" s="96"/>
      <c r="O88" s="21"/>
      <c r="P88" s="23"/>
      <c r="Q88" s="23"/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23</v>
      </c>
      <c r="E89" s="7">
        <v>5</v>
      </c>
      <c r="F89" s="9">
        <v>18</v>
      </c>
      <c r="G89" s="52"/>
      <c r="H89" s="121"/>
      <c r="I89" s="11"/>
      <c r="J89" s="11"/>
      <c r="K89" s="11"/>
      <c r="L89" s="11"/>
      <c r="M89" s="9">
        <v>19</v>
      </c>
      <c r="N89" s="96">
        <v>4</v>
      </c>
      <c r="O89" s="21">
        <v>0</v>
      </c>
      <c r="P89" s="23">
        <v>23</v>
      </c>
      <c r="Q89" s="23"/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/>
      <c r="F90" s="9"/>
      <c r="G90" s="7"/>
      <c r="H90" s="121"/>
      <c r="I90" s="121"/>
      <c r="J90" s="121"/>
      <c r="K90" s="11"/>
      <c r="L90" s="121"/>
      <c r="M90" s="227"/>
      <c r="N90" s="117"/>
      <c r="O90" s="55"/>
      <c r="P90" s="23"/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/>
      <c r="F91" s="9"/>
      <c r="G91" s="7"/>
      <c r="H91" s="121"/>
      <c r="I91" s="121"/>
      <c r="J91" s="121"/>
      <c r="K91" s="11"/>
      <c r="L91" s="121"/>
      <c r="M91" s="227"/>
      <c r="N91" s="117"/>
      <c r="O91" s="55"/>
      <c r="P91" s="23"/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276</v>
      </c>
      <c r="E92" s="7">
        <v>119</v>
      </c>
      <c r="F92" s="9">
        <v>157</v>
      </c>
      <c r="G92" s="7">
        <v>2</v>
      </c>
      <c r="H92" s="11">
        <v>0</v>
      </c>
      <c r="I92" s="11">
        <v>4</v>
      </c>
      <c r="J92" s="11">
        <v>10</v>
      </c>
      <c r="K92" s="11">
        <v>91</v>
      </c>
      <c r="L92" s="11">
        <v>161</v>
      </c>
      <c r="M92" s="9">
        <v>8</v>
      </c>
      <c r="N92" s="96">
        <v>0</v>
      </c>
      <c r="O92" s="55"/>
      <c r="P92" s="23">
        <v>276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3</v>
      </c>
      <c r="E93" s="7">
        <v>0</v>
      </c>
      <c r="F93" s="9">
        <v>3</v>
      </c>
      <c r="G93" s="7">
        <v>0</v>
      </c>
      <c r="H93" s="11">
        <v>0</v>
      </c>
      <c r="I93" s="11">
        <v>0</v>
      </c>
      <c r="J93" s="11">
        <v>0</v>
      </c>
      <c r="K93" s="11">
        <v>0</v>
      </c>
      <c r="L93" s="11">
        <v>3</v>
      </c>
      <c r="M93" s="9">
        <v>0</v>
      </c>
      <c r="N93" s="96">
        <v>0</v>
      </c>
      <c r="O93" s="55"/>
      <c r="P93" s="23">
        <v>3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18</v>
      </c>
      <c r="E94" s="7">
        <v>6</v>
      </c>
      <c r="F94" s="9">
        <v>12</v>
      </c>
      <c r="G94" s="7">
        <v>0</v>
      </c>
      <c r="H94" s="11">
        <v>0</v>
      </c>
      <c r="I94" s="11">
        <v>0</v>
      </c>
      <c r="J94" s="11">
        <v>0</v>
      </c>
      <c r="K94" s="11">
        <v>6</v>
      </c>
      <c r="L94" s="11">
        <v>12</v>
      </c>
      <c r="M94" s="9">
        <v>0</v>
      </c>
      <c r="N94" s="96">
        <v>0</v>
      </c>
      <c r="O94" s="55"/>
      <c r="P94" s="23">
        <v>18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/>
      <c r="F95" s="9"/>
      <c r="G95" s="7"/>
      <c r="H95" s="11"/>
      <c r="I95" s="11"/>
      <c r="J95" s="11"/>
      <c r="K95" s="11"/>
      <c r="L95" s="11"/>
      <c r="M95" s="9"/>
      <c r="N95" s="96"/>
      <c r="O95" s="55"/>
      <c r="P95" s="23"/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/>
      <c r="F96" s="9"/>
      <c r="G96" s="52"/>
      <c r="H96" s="121"/>
      <c r="I96" s="121"/>
      <c r="J96" s="11"/>
      <c r="K96" s="11"/>
      <c r="L96" s="11"/>
      <c r="M96" s="9"/>
      <c r="N96" s="96"/>
      <c r="O96" s="21"/>
      <c r="P96" s="23"/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/>
      <c r="F97" s="9"/>
      <c r="G97" s="52"/>
      <c r="H97" s="121"/>
      <c r="I97" s="121"/>
      <c r="J97" s="11"/>
      <c r="K97" s="11"/>
      <c r="L97" s="11"/>
      <c r="M97" s="9"/>
      <c r="N97" s="96"/>
      <c r="O97" s="21"/>
      <c r="P97" s="23"/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38</v>
      </c>
      <c r="E98" s="7">
        <v>6</v>
      </c>
      <c r="F98" s="9">
        <v>32</v>
      </c>
      <c r="G98" s="52"/>
      <c r="H98" s="121"/>
      <c r="I98" s="121"/>
      <c r="J98" s="121"/>
      <c r="K98" s="121"/>
      <c r="L98" s="11"/>
      <c r="M98" s="9">
        <v>20</v>
      </c>
      <c r="N98" s="96">
        <v>18</v>
      </c>
      <c r="O98" s="21">
        <v>4</v>
      </c>
      <c r="P98" s="23">
        <v>38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/>
      <c r="F99" s="9"/>
      <c r="G99" s="52"/>
      <c r="H99" s="121"/>
      <c r="I99" s="121"/>
      <c r="J99" s="121"/>
      <c r="K99" s="121"/>
      <c r="L99" s="11"/>
      <c r="M99" s="9"/>
      <c r="N99" s="96"/>
      <c r="O99" s="21"/>
      <c r="P99" s="23"/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24</v>
      </c>
      <c r="E100" s="7">
        <v>10</v>
      </c>
      <c r="F100" s="9">
        <v>14</v>
      </c>
      <c r="G100" s="52"/>
      <c r="H100" s="121"/>
      <c r="I100" s="121"/>
      <c r="J100" s="121"/>
      <c r="K100" s="121"/>
      <c r="L100" s="11"/>
      <c r="M100" s="9">
        <v>11</v>
      </c>
      <c r="N100" s="96">
        <v>13</v>
      </c>
      <c r="O100" s="21">
        <v>0</v>
      </c>
      <c r="P100" s="23">
        <v>24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9</v>
      </c>
      <c r="E101" s="7">
        <v>3</v>
      </c>
      <c r="F101" s="9">
        <v>6</v>
      </c>
      <c r="G101" s="7">
        <v>0</v>
      </c>
      <c r="H101" s="11">
        <v>0</v>
      </c>
      <c r="I101" s="11">
        <v>0</v>
      </c>
      <c r="J101" s="11">
        <v>0</v>
      </c>
      <c r="K101" s="11">
        <v>2</v>
      </c>
      <c r="L101" s="11">
        <v>0</v>
      </c>
      <c r="M101" s="9">
        <v>6</v>
      </c>
      <c r="N101" s="96">
        <v>1</v>
      </c>
      <c r="O101" s="21">
        <v>0</v>
      </c>
      <c r="P101" s="23">
        <v>9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96</v>
      </c>
      <c r="E102" s="7">
        <v>29</v>
      </c>
      <c r="F102" s="9">
        <v>67</v>
      </c>
      <c r="G102" s="7">
        <v>2</v>
      </c>
      <c r="H102" s="11">
        <v>0</v>
      </c>
      <c r="I102" s="11">
        <v>0</v>
      </c>
      <c r="J102" s="11">
        <v>0</v>
      </c>
      <c r="K102" s="11">
        <v>6</v>
      </c>
      <c r="L102" s="11">
        <v>37</v>
      </c>
      <c r="M102" s="9">
        <v>50</v>
      </c>
      <c r="N102" s="96">
        <v>1</v>
      </c>
      <c r="O102" s="21">
        <v>0</v>
      </c>
      <c r="P102" s="23">
        <v>96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/>
      <c r="F103" s="9"/>
      <c r="G103" s="7"/>
      <c r="H103" s="11"/>
      <c r="I103" s="11"/>
      <c r="J103" s="11"/>
      <c r="K103" s="11"/>
      <c r="L103" s="11"/>
      <c r="M103" s="9"/>
      <c r="N103" s="96"/>
      <c r="O103" s="21"/>
      <c r="P103" s="23"/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30</v>
      </c>
      <c r="E104" s="7">
        <v>22</v>
      </c>
      <c r="F104" s="9">
        <v>8</v>
      </c>
      <c r="G104" s="7">
        <v>11</v>
      </c>
      <c r="H104" s="11">
        <v>3</v>
      </c>
      <c r="I104" s="11">
        <v>3</v>
      </c>
      <c r="J104" s="11">
        <v>1</v>
      </c>
      <c r="K104" s="11">
        <v>10</v>
      </c>
      <c r="L104" s="11">
        <v>0</v>
      </c>
      <c r="M104" s="9">
        <v>2</v>
      </c>
      <c r="N104" s="96">
        <v>0</v>
      </c>
      <c r="O104" s="21">
        <v>0</v>
      </c>
      <c r="P104" s="23">
        <v>30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/>
      <c r="F105" s="9"/>
      <c r="G105" s="28"/>
      <c r="H105" s="57"/>
      <c r="I105" s="57"/>
      <c r="J105" s="57"/>
      <c r="K105" s="57"/>
      <c r="L105" s="57"/>
      <c r="M105" s="120"/>
      <c r="N105" s="101"/>
      <c r="O105" s="29"/>
      <c r="P105" s="23"/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/>
      <c r="F106" s="9"/>
      <c r="G106" s="12"/>
      <c r="H106" s="32"/>
      <c r="I106" s="32"/>
      <c r="J106" s="32"/>
      <c r="K106" s="32"/>
      <c r="L106" s="32"/>
      <c r="M106" s="15"/>
      <c r="N106" s="97"/>
      <c r="O106" s="13"/>
      <c r="P106" s="23"/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1414</v>
      </c>
      <c r="E107" s="140">
        <f t="shared" si="11"/>
        <v>517</v>
      </c>
      <c r="F107" s="158">
        <f t="shared" si="11"/>
        <v>897</v>
      </c>
      <c r="G107" s="43">
        <f t="shared" si="11"/>
        <v>121</v>
      </c>
      <c r="H107" s="44">
        <f t="shared" si="11"/>
        <v>54</v>
      </c>
      <c r="I107" s="44">
        <f t="shared" si="11"/>
        <v>28</v>
      </c>
      <c r="J107" s="44">
        <f t="shared" si="11"/>
        <v>32</v>
      </c>
      <c r="K107" s="44">
        <f t="shared" si="11"/>
        <v>247</v>
      </c>
      <c r="L107" s="44">
        <f t="shared" si="11"/>
        <v>295</v>
      </c>
      <c r="M107" s="330">
        <f t="shared" si="11"/>
        <v>530</v>
      </c>
      <c r="N107" s="331">
        <f t="shared" si="11"/>
        <v>107</v>
      </c>
      <c r="O107" s="332">
        <f t="shared" si="11"/>
        <v>22</v>
      </c>
      <c r="P107" s="44">
        <f t="shared" si="11"/>
        <v>1414</v>
      </c>
      <c r="Q107" s="158">
        <f t="shared" si="11"/>
        <v>5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608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603" t="s">
        <v>2</v>
      </c>
      <c r="F122" s="337" t="s">
        <v>3</v>
      </c>
      <c r="G122" s="40" t="s">
        <v>2</v>
      </c>
      <c r="H122" s="602" t="s">
        <v>3</v>
      </c>
      <c r="I122" s="596" t="s">
        <v>2</v>
      </c>
      <c r="J122" s="602" t="s">
        <v>3</v>
      </c>
      <c r="K122" s="596" t="s">
        <v>2</v>
      </c>
      <c r="L122" s="598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596" t="s">
        <v>2</v>
      </c>
      <c r="H153" s="602" t="s">
        <v>3</v>
      </c>
      <c r="I153" s="597" t="s">
        <v>2</v>
      </c>
      <c r="J153" s="597" t="s">
        <v>3</v>
      </c>
      <c r="K153" s="596" t="s">
        <v>2</v>
      </c>
      <c r="L153" s="602" t="s">
        <v>3</v>
      </c>
      <c r="M153" s="596" t="s">
        <v>2</v>
      </c>
      <c r="N153" s="602" t="s">
        <v>3</v>
      </c>
      <c r="O153" s="596" t="s">
        <v>2</v>
      </c>
      <c r="P153" s="602" t="s">
        <v>3</v>
      </c>
      <c r="Q153" s="596" t="s">
        <v>2</v>
      </c>
      <c r="R153" s="602" t="s">
        <v>3</v>
      </c>
      <c r="S153" s="596" t="s">
        <v>2</v>
      </c>
      <c r="T153" s="602" t="s">
        <v>3</v>
      </c>
      <c r="U153" s="596" t="s">
        <v>2</v>
      </c>
      <c r="V153" s="602" t="s">
        <v>3</v>
      </c>
      <c r="W153" s="596" t="s">
        <v>2</v>
      </c>
      <c r="X153" s="602" t="s">
        <v>3</v>
      </c>
      <c r="Y153" s="596" t="s">
        <v>2</v>
      </c>
      <c r="Z153" s="598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609" t="s">
        <v>1</v>
      </c>
      <c r="E161" s="177" t="s">
        <v>2</v>
      </c>
      <c r="F161" s="601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600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613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33</v>
      </c>
      <c r="E169" s="435">
        <f t="shared" ref="E169:F182" si="22">SUM(G169+I169+K169+M169+O169+Q169+S169+U169)</f>
        <v>23</v>
      </c>
      <c r="F169" s="436">
        <f t="shared" si="22"/>
        <v>10</v>
      </c>
      <c r="G169" s="148">
        <v>6</v>
      </c>
      <c r="H169" s="149">
        <v>5</v>
      </c>
      <c r="I169" s="150">
        <v>1</v>
      </c>
      <c r="J169" s="149">
        <v>2</v>
      </c>
      <c r="K169" s="150">
        <v>3</v>
      </c>
      <c r="L169" s="149"/>
      <c r="M169" s="150">
        <v>1</v>
      </c>
      <c r="N169" s="149"/>
      <c r="O169" s="150"/>
      <c r="P169" s="149"/>
      <c r="Q169" s="150">
        <v>9</v>
      </c>
      <c r="R169" s="149">
        <v>1</v>
      </c>
      <c r="S169" s="150">
        <v>3</v>
      </c>
      <c r="T169" s="149">
        <v>2</v>
      </c>
      <c r="U169" s="150"/>
      <c r="V169" s="437"/>
      <c r="W169" s="438">
        <v>0</v>
      </c>
      <c r="X169" s="439"/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271</v>
      </c>
      <c r="E170" s="441">
        <f t="shared" si="22"/>
        <v>90</v>
      </c>
      <c r="F170" s="442">
        <f t="shared" si="22"/>
        <v>181</v>
      </c>
      <c r="G170" s="443">
        <v>5</v>
      </c>
      <c r="H170" s="444">
        <v>3</v>
      </c>
      <c r="I170" s="445">
        <v>2</v>
      </c>
      <c r="J170" s="444">
        <v>3</v>
      </c>
      <c r="K170" s="445">
        <v>2</v>
      </c>
      <c r="L170" s="444">
        <v>1</v>
      </c>
      <c r="M170" s="445">
        <v>4</v>
      </c>
      <c r="N170" s="444">
        <v>5</v>
      </c>
      <c r="O170" s="445">
        <v>20</v>
      </c>
      <c r="P170" s="444">
        <v>12</v>
      </c>
      <c r="Q170" s="445">
        <v>18</v>
      </c>
      <c r="R170" s="444">
        <v>38</v>
      </c>
      <c r="S170" s="445">
        <v>29</v>
      </c>
      <c r="T170" s="444">
        <v>106</v>
      </c>
      <c r="U170" s="445">
        <v>10</v>
      </c>
      <c r="V170" s="446">
        <v>13</v>
      </c>
      <c r="W170" s="447">
        <v>5</v>
      </c>
      <c r="X170" s="448">
        <v>1</v>
      </c>
      <c r="Y170" s="448"/>
      <c r="Z170" s="143">
        <v>177</v>
      </c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2</v>
      </c>
      <c r="E171" s="449">
        <f t="shared" si="22"/>
        <v>1</v>
      </c>
      <c r="F171" s="450">
        <f t="shared" si="22"/>
        <v>1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>
        <v>1</v>
      </c>
      <c r="T171" s="452">
        <v>1</v>
      </c>
      <c r="U171" s="453"/>
      <c r="V171" s="454"/>
      <c r="W171" s="455">
        <v>0</v>
      </c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7</v>
      </c>
      <c r="E172" s="135">
        <f t="shared" si="22"/>
        <v>1</v>
      </c>
      <c r="F172" s="458">
        <f t="shared" si="22"/>
        <v>6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>
        <v>1</v>
      </c>
      <c r="T172" s="152">
        <v>6</v>
      </c>
      <c r="U172" s="153"/>
      <c r="V172" s="459"/>
      <c r="W172" s="460">
        <v>0</v>
      </c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2</v>
      </c>
      <c r="E173" s="135">
        <f t="shared" si="22"/>
        <v>1</v>
      </c>
      <c r="F173" s="458">
        <f t="shared" si="22"/>
        <v>1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>
        <v>1</v>
      </c>
      <c r="T173" s="152">
        <v>1</v>
      </c>
      <c r="U173" s="153"/>
      <c r="V173" s="459"/>
      <c r="W173" s="460">
        <v>0</v>
      </c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3</v>
      </c>
      <c r="E174" s="128">
        <f t="shared" si="22"/>
        <v>0</v>
      </c>
      <c r="F174" s="463">
        <f t="shared" si="22"/>
        <v>3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>
        <v>1</v>
      </c>
      <c r="S174" s="445"/>
      <c r="T174" s="444">
        <v>2</v>
      </c>
      <c r="U174" s="445"/>
      <c r="V174" s="446"/>
      <c r="W174" s="447">
        <v>0</v>
      </c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57</v>
      </c>
      <c r="E175" s="133">
        <f t="shared" si="22"/>
        <v>25</v>
      </c>
      <c r="F175" s="465">
        <f t="shared" si="22"/>
        <v>32</v>
      </c>
      <c r="G175" s="148">
        <v>2</v>
      </c>
      <c r="H175" s="149">
        <v>1</v>
      </c>
      <c r="I175" s="150"/>
      <c r="J175" s="149"/>
      <c r="K175" s="150"/>
      <c r="L175" s="149">
        <v>1</v>
      </c>
      <c r="M175" s="150"/>
      <c r="N175" s="149"/>
      <c r="O175" s="150">
        <v>1</v>
      </c>
      <c r="P175" s="149">
        <v>2</v>
      </c>
      <c r="Q175" s="150">
        <v>3</v>
      </c>
      <c r="R175" s="149">
        <v>7</v>
      </c>
      <c r="S175" s="150">
        <v>16</v>
      </c>
      <c r="T175" s="149">
        <v>19</v>
      </c>
      <c r="U175" s="150">
        <v>3</v>
      </c>
      <c r="V175" s="437">
        <v>2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128</v>
      </c>
      <c r="E176" s="135">
        <f t="shared" si="22"/>
        <v>49</v>
      </c>
      <c r="F176" s="458">
        <f t="shared" si="22"/>
        <v>79</v>
      </c>
      <c r="G176" s="151">
        <v>4</v>
      </c>
      <c r="H176" s="152">
        <v>1</v>
      </c>
      <c r="I176" s="153"/>
      <c r="J176" s="152"/>
      <c r="K176" s="153"/>
      <c r="L176" s="152"/>
      <c r="M176" s="153"/>
      <c r="N176" s="152"/>
      <c r="O176" s="153">
        <v>3</v>
      </c>
      <c r="P176" s="152">
        <v>8</v>
      </c>
      <c r="Q176" s="153">
        <v>11</v>
      </c>
      <c r="R176" s="152">
        <v>23</v>
      </c>
      <c r="S176" s="153">
        <v>29</v>
      </c>
      <c r="T176" s="152">
        <v>38</v>
      </c>
      <c r="U176" s="153">
        <v>2</v>
      </c>
      <c r="V176" s="459">
        <v>9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53</v>
      </c>
      <c r="E177" s="135">
        <f t="shared" si="22"/>
        <v>23</v>
      </c>
      <c r="F177" s="458">
        <f t="shared" si="22"/>
        <v>30</v>
      </c>
      <c r="G177" s="151">
        <v>2</v>
      </c>
      <c r="H177" s="152">
        <v>1</v>
      </c>
      <c r="I177" s="153"/>
      <c r="J177" s="152"/>
      <c r="K177" s="153"/>
      <c r="L177" s="152">
        <v>1</v>
      </c>
      <c r="M177" s="153"/>
      <c r="N177" s="152"/>
      <c r="O177" s="153">
        <v>1</v>
      </c>
      <c r="P177" s="152">
        <v>2</v>
      </c>
      <c r="Q177" s="153">
        <v>3</v>
      </c>
      <c r="R177" s="152">
        <v>7</v>
      </c>
      <c r="S177" s="153">
        <v>15</v>
      </c>
      <c r="T177" s="152">
        <v>17</v>
      </c>
      <c r="U177" s="153">
        <v>2</v>
      </c>
      <c r="V177" s="459">
        <v>2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32</v>
      </c>
      <c r="E178" s="128">
        <f t="shared" si="22"/>
        <v>11</v>
      </c>
      <c r="F178" s="463">
        <f t="shared" si="22"/>
        <v>21</v>
      </c>
      <c r="G178" s="443">
        <v>3</v>
      </c>
      <c r="H178" s="444"/>
      <c r="I178" s="445"/>
      <c r="J178" s="444"/>
      <c r="K178" s="445"/>
      <c r="L178" s="444"/>
      <c r="M178" s="445"/>
      <c r="N178" s="444"/>
      <c r="O178" s="445"/>
      <c r="P178" s="444">
        <v>1</v>
      </c>
      <c r="Q178" s="445">
        <v>3</v>
      </c>
      <c r="R178" s="444">
        <v>6</v>
      </c>
      <c r="S178" s="445">
        <v>3</v>
      </c>
      <c r="T178" s="444">
        <v>12</v>
      </c>
      <c r="U178" s="445">
        <v>2</v>
      </c>
      <c r="V178" s="446">
        <v>2</v>
      </c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60</v>
      </c>
      <c r="E179" s="133">
        <f t="shared" si="22"/>
        <v>12</v>
      </c>
      <c r="F179" s="465">
        <f t="shared" si="22"/>
        <v>48</v>
      </c>
      <c r="G179" s="148"/>
      <c r="H179" s="149"/>
      <c r="I179" s="150"/>
      <c r="J179" s="149"/>
      <c r="K179" s="150"/>
      <c r="L179" s="149"/>
      <c r="M179" s="150">
        <v>2</v>
      </c>
      <c r="N179" s="149">
        <v>2</v>
      </c>
      <c r="O179" s="150">
        <v>5</v>
      </c>
      <c r="P179" s="149">
        <v>5</v>
      </c>
      <c r="Q179" s="150">
        <v>2</v>
      </c>
      <c r="R179" s="149">
        <v>5</v>
      </c>
      <c r="S179" s="150">
        <v>1</v>
      </c>
      <c r="T179" s="149">
        <v>36</v>
      </c>
      <c r="U179" s="150">
        <v>2</v>
      </c>
      <c r="V179" s="437"/>
      <c r="W179" s="438">
        <v>2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105</v>
      </c>
      <c r="E180" s="135">
        <f t="shared" si="22"/>
        <v>24</v>
      </c>
      <c r="F180" s="458">
        <f t="shared" si="22"/>
        <v>81</v>
      </c>
      <c r="G180" s="151"/>
      <c r="H180" s="152"/>
      <c r="I180" s="153"/>
      <c r="J180" s="152"/>
      <c r="K180" s="153"/>
      <c r="L180" s="152"/>
      <c r="M180" s="153">
        <v>2</v>
      </c>
      <c r="N180" s="152">
        <v>4</v>
      </c>
      <c r="O180" s="153">
        <v>7</v>
      </c>
      <c r="P180" s="152">
        <v>5</v>
      </c>
      <c r="Q180" s="153">
        <v>5</v>
      </c>
      <c r="R180" s="152">
        <v>15</v>
      </c>
      <c r="S180" s="153">
        <v>8</v>
      </c>
      <c r="T180" s="152">
        <v>57</v>
      </c>
      <c r="U180" s="153">
        <v>2</v>
      </c>
      <c r="V180" s="459"/>
      <c r="W180" s="460">
        <v>20</v>
      </c>
      <c r="X180" s="461">
        <v>1</v>
      </c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51</v>
      </c>
      <c r="E181" s="135">
        <f t="shared" si="22"/>
        <v>11</v>
      </c>
      <c r="F181" s="458">
        <f t="shared" si="22"/>
        <v>40</v>
      </c>
      <c r="G181" s="151"/>
      <c r="H181" s="152"/>
      <c r="I181" s="153"/>
      <c r="J181" s="152"/>
      <c r="K181" s="153"/>
      <c r="L181" s="152"/>
      <c r="M181" s="153">
        <v>2</v>
      </c>
      <c r="N181" s="152">
        <v>1</v>
      </c>
      <c r="O181" s="153">
        <v>5</v>
      </c>
      <c r="P181" s="152">
        <v>2</v>
      </c>
      <c r="Q181" s="153">
        <v>1</v>
      </c>
      <c r="R181" s="152">
        <v>5</v>
      </c>
      <c r="S181" s="153">
        <v>1</v>
      </c>
      <c r="T181" s="152">
        <v>32</v>
      </c>
      <c r="U181" s="153">
        <v>2</v>
      </c>
      <c r="V181" s="459"/>
      <c r="W181" s="460">
        <v>4</v>
      </c>
      <c r="X181" s="461"/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44</v>
      </c>
      <c r="E182" s="128">
        <f t="shared" si="22"/>
        <v>12</v>
      </c>
      <c r="F182" s="463">
        <f t="shared" si="22"/>
        <v>32</v>
      </c>
      <c r="G182" s="443"/>
      <c r="H182" s="444"/>
      <c r="I182" s="445"/>
      <c r="J182" s="444"/>
      <c r="K182" s="445"/>
      <c r="L182" s="444"/>
      <c r="M182" s="445">
        <v>2</v>
      </c>
      <c r="N182" s="444">
        <v>2</v>
      </c>
      <c r="O182" s="445">
        <v>4</v>
      </c>
      <c r="P182" s="444"/>
      <c r="Q182" s="445">
        <v>3</v>
      </c>
      <c r="R182" s="444">
        <v>7</v>
      </c>
      <c r="S182" s="445">
        <v>3</v>
      </c>
      <c r="T182" s="444">
        <v>23</v>
      </c>
      <c r="U182" s="445"/>
      <c r="V182" s="446"/>
      <c r="W182" s="447">
        <v>6</v>
      </c>
      <c r="X182" s="448">
        <v>1</v>
      </c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22</v>
      </c>
      <c r="E183" s="133">
        <f>SUM(G183+I183+K183+M183+O183+Q183+U183)</f>
        <v>13</v>
      </c>
      <c r="F183" s="465">
        <f>SUM(H183+J183+L183+N183+P183+R183+V183)</f>
        <v>9</v>
      </c>
      <c r="G183" s="148">
        <v>3</v>
      </c>
      <c r="H183" s="149">
        <v>2</v>
      </c>
      <c r="I183" s="150">
        <v>1</v>
      </c>
      <c r="J183" s="149">
        <v>3</v>
      </c>
      <c r="K183" s="150">
        <v>2</v>
      </c>
      <c r="L183" s="149"/>
      <c r="M183" s="150">
        <v>1</v>
      </c>
      <c r="N183" s="149">
        <v>1</v>
      </c>
      <c r="O183" s="150">
        <v>6</v>
      </c>
      <c r="P183" s="149">
        <v>2</v>
      </c>
      <c r="Q183" s="150"/>
      <c r="R183" s="149">
        <v>1</v>
      </c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118</v>
      </c>
      <c r="E184" s="135">
        <f>SUM(G184+I184+K184+M184+O184+Q184+U184)</f>
        <v>57</v>
      </c>
      <c r="F184" s="458">
        <f>SUM(H184+J184+L184+N184+P184+R184+V184)</f>
        <v>61</v>
      </c>
      <c r="G184" s="151">
        <v>22</v>
      </c>
      <c r="H184" s="152">
        <v>29</v>
      </c>
      <c r="I184" s="153">
        <v>11</v>
      </c>
      <c r="J184" s="152">
        <v>12</v>
      </c>
      <c r="K184" s="153">
        <v>4</v>
      </c>
      <c r="L184" s="152">
        <v>7</v>
      </c>
      <c r="M184" s="153">
        <v>2</v>
      </c>
      <c r="N184" s="152"/>
      <c r="O184" s="153">
        <v>14</v>
      </c>
      <c r="P184" s="152">
        <v>9</v>
      </c>
      <c r="Q184" s="153">
        <v>4</v>
      </c>
      <c r="R184" s="152">
        <v>4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31</v>
      </c>
      <c r="E185" s="135">
        <f t="shared" ref="E185:F200" si="23">SUM(G185+I185+K185+M185+O185+Q185+S185+U185)</f>
        <v>19</v>
      </c>
      <c r="F185" s="458">
        <f t="shared" si="23"/>
        <v>12</v>
      </c>
      <c r="G185" s="151">
        <v>6</v>
      </c>
      <c r="H185" s="152">
        <v>5</v>
      </c>
      <c r="I185" s="153">
        <v>1</v>
      </c>
      <c r="J185" s="152">
        <v>2</v>
      </c>
      <c r="K185" s="153">
        <v>3</v>
      </c>
      <c r="L185" s="152"/>
      <c r="M185" s="153">
        <v>1</v>
      </c>
      <c r="N185" s="152">
        <v>1</v>
      </c>
      <c r="O185" s="153">
        <v>8</v>
      </c>
      <c r="P185" s="152">
        <v>3</v>
      </c>
      <c r="Q185" s="153"/>
      <c r="R185" s="152">
        <v>1</v>
      </c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21</v>
      </c>
      <c r="E186" s="128">
        <f t="shared" si="23"/>
        <v>13</v>
      </c>
      <c r="F186" s="463">
        <f t="shared" si="23"/>
        <v>8</v>
      </c>
      <c r="G186" s="443">
        <v>3</v>
      </c>
      <c r="H186" s="444">
        <v>4</v>
      </c>
      <c r="I186" s="445">
        <v>4</v>
      </c>
      <c r="J186" s="444">
        <v>1</v>
      </c>
      <c r="K186" s="445">
        <v>4</v>
      </c>
      <c r="L186" s="444">
        <v>1</v>
      </c>
      <c r="M186" s="445"/>
      <c r="N186" s="444"/>
      <c r="O186" s="445">
        <v>2</v>
      </c>
      <c r="P186" s="444">
        <v>2</v>
      </c>
      <c r="Q186" s="445"/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13</v>
      </c>
      <c r="E187" s="449">
        <f t="shared" si="23"/>
        <v>3</v>
      </c>
      <c r="F187" s="450">
        <f t="shared" si="23"/>
        <v>10</v>
      </c>
      <c r="G187" s="451"/>
      <c r="H187" s="452"/>
      <c r="I187" s="453"/>
      <c r="J187" s="452"/>
      <c r="K187" s="453"/>
      <c r="L187" s="452"/>
      <c r="M187" s="453"/>
      <c r="N187" s="452"/>
      <c r="O187" s="453"/>
      <c r="P187" s="452"/>
      <c r="Q187" s="453"/>
      <c r="R187" s="452">
        <v>1</v>
      </c>
      <c r="S187" s="453">
        <v>2</v>
      </c>
      <c r="T187" s="452">
        <v>8</v>
      </c>
      <c r="U187" s="453">
        <v>1</v>
      </c>
      <c r="V187" s="454">
        <v>1</v>
      </c>
      <c r="W187" s="455">
        <v>0</v>
      </c>
      <c r="X187" s="456"/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48</v>
      </c>
      <c r="E188" s="135">
        <f t="shared" si="23"/>
        <v>12</v>
      </c>
      <c r="F188" s="458">
        <f t="shared" si="23"/>
        <v>36</v>
      </c>
      <c r="G188" s="151"/>
      <c r="H188" s="152"/>
      <c r="I188" s="153"/>
      <c r="J188" s="152"/>
      <c r="K188" s="153"/>
      <c r="L188" s="152"/>
      <c r="M188" s="153"/>
      <c r="N188" s="152"/>
      <c r="O188" s="153"/>
      <c r="P188" s="152"/>
      <c r="Q188" s="153"/>
      <c r="R188" s="152">
        <v>1</v>
      </c>
      <c r="S188" s="153">
        <v>9</v>
      </c>
      <c r="T188" s="152">
        <v>29</v>
      </c>
      <c r="U188" s="153">
        <v>3</v>
      </c>
      <c r="V188" s="459">
        <v>6</v>
      </c>
      <c r="W188" s="460">
        <v>0</v>
      </c>
      <c r="X188" s="461">
        <v>2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5</v>
      </c>
      <c r="E189" s="135">
        <f t="shared" si="23"/>
        <v>0</v>
      </c>
      <c r="F189" s="458">
        <f t="shared" si="23"/>
        <v>5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/>
      <c r="Q189" s="153"/>
      <c r="R189" s="152">
        <v>1</v>
      </c>
      <c r="S189" s="153"/>
      <c r="T189" s="152">
        <v>4</v>
      </c>
      <c r="U189" s="153"/>
      <c r="V189" s="459"/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12</v>
      </c>
      <c r="E190" s="136">
        <f t="shared" si="23"/>
        <v>1</v>
      </c>
      <c r="F190" s="486">
        <f t="shared" si="23"/>
        <v>11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/>
      <c r="R190" s="488"/>
      <c r="S190" s="489">
        <v>1</v>
      </c>
      <c r="T190" s="488">
        <v>8</v>
      </c>
      <c r="U190" s="489"/>
      <c r="V190" s="490">
        <v>3</v>
      </c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48</v>
      </c>
      <c r="E191" s="133">
        <f t="shared" si="23"/>
        <v>21</v>
      </c>
      <c r="F191" s="465">
        <f t="shared" si="23"/>
        <v>27</v>
      </c>
      <c r="G191" s="148"/>
      <c r="H191" s="149"/>
      <c r="I191" s="150"/>
      <c r="J191" s="149"/>
      <c r="K191" s="150"/>
      <c r="L191" s="149"/>
      <c r="M191" s="150">
        <v>1</v>
      </c>
      <c r="N191" s="149">
        <v>2</v>
      </c>
      <c r="O191" s="150">
        <v>6</v>
      </c>
      <c r="P191" s="149">
        <v>2</v>
      </c>
      <c r="Q191" s="150">
        <v>13</v>
      </c>
      <c r="R191" s="149">
        <v>19</v>
      </c>
      <c r="S191" s="150">
        <v>1</v>
      </c>
      <c r="T191" s="149">
        <v>4</v>
      </c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134</v>
      </c>
      <c r="E192" s="135">
        <f t="shared" si="23"/>
        <v>62</v>
      </c>
      <c r="F192" s="458">
        <f t="shared" si="23"/>
        <v>72</v>
      </c>
      <c r="G192" s="151"/>
      <c r="H192" s="152">
        <v>1</v>
      </c>
      <c r="I192" s="153"/>
      <c r="J192" s="152"/>
      <c r="K192" s="153">
        <v>1</v>
      </c>
      <c r="L192" s="152">
        <v>1</v>
      </c>
      <c r="M192" s="153">
        <v>2</v>
      </c>
      <c r="N192" s="152">
        <v>3</v>
      </c>
      <c r="O192" s="153">
        <v>17</v>
      </c>
      <c r="P192" s="152">
        <v>26</v>
      </c>
      <c r="Q192" s="153">
        <v>39</v>
      </c>
      <c r="R192" s="152">
        <v>40</v>
      </c>
      <c r="S192" s="153">
        <v>3</v>
      </c>
      <c r="T192" s="152">
        <v>1</v>
      </c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36</v>
      </c>
      <c r="E193" s="135">
        <f t="shared" si="23"/>
        <v>15</v>
      </c>
      <c r="F193" s="458">
        <f t="shared" si="23"/>
        <v>21</v>
      </c>
      <c r="G193" s="151"/>
      <c r="H193" s="152"/>
      <c r="I193" s="153"/>
      <c r="J193" s="152"/>
      <c r="K193" s="153"/>
      <c r="L193" s="152"/>
      <c r="M193" s="153">
        <v>1</v>
      </c>
      <c r="N193" s="152">
        <v>2</v>
      </c>
      <c r="O193" s="153">
        <v>5</v>
      </c>
      <c r="P193" s="152">
        <v>3</v>
      </c>
      <c r="Q193" s="153">
        <v>9</v>
      </c>
      <c r="R193" s="152">
        <v>16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1</v>
      </c>
      <c r="E194" s="128">
        <f t="shared" si="23"/>
        <v>0</v>
      </c>
      <c r="F194" s="463">
        <f t="shared" si="23"/>
        <v>1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/>
      <c r="R194" s="444">
        <v>1</v>
      </c>
      <c r="S194" s="445"/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45</v>
      </c>
      <c r="E195" s="449">
        <f t="shared" si="23"/>
        <v>10</v>
      </c>
      <c r="F195" s="450">
        <f t="shared" si="23"/>
        <v>35</v>
      </c>
      <c r="G195" s="451"/>
      <c r="H195" s="452"/>
      <c r="I195" s="453">
        <v>1</v>
      </c>
      <c r="J195" s="452"/>
      <c r="K195" s="453"/>
      <c r="L195" s="452"/>
      <c r="M195" s="453"/>
      <c r="N195" s="452"/>
      <c r="O195" s="453">
        <v>1</v>
      </c>
      <c r="P195" s="452"/>
      <c r="Q195" s="453"/>
      <c r="R195" s="452">
        <v>2</v>
      </c>
      <c r="S195" s="453">
        <v>8</v>
      </c>
      <c r="T195" s="452">
        <v>31</v>
      </c>
      <c r="U195" s="453"/>
      <c r="V195" s="454">
        <v>2</v>
      </c>
      <c r="W195" s="455">
        <v>0</v>
      </c>
      <c r="X195" s="456"/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118</v>
      </c>
      <c r="E196" s="135">
        <f t="shared" si="23"/>
        <v>27</v>
      </c>
      <c r="F196" s="458">
        <f t="shared" si="23"/>
        <v>91</v>
      </c>
      <c r="G196" s="151"/>
      <c r="H196" s="152"/>
      <c r="I196" s="153"/>
      <c r="J196" s="152"/>
      <c r="K196" s="153"/>
      <c r="L196" s="152"/>
      <c r="M196" s="153"/>
      <c r="N196" s="152"/>
      <c r="O196" s="153">
        <v>2</v>
      </c>
      <c r="P196" s="152"/>
      <c r="Q196" s="153">
        <v>1</v>
      </c>
      <c r="R196" s="152">
        <v>1</v>
      </c>
      <c r="S196" s="153">
        <v>20</v>
      </c>
      <c r="T196" s="152">
        <v>80</v>
      </c>
      <c r="U196" s="153">
        <v>4</v>
      </c>
      <c r="V196" s="459">
        <v>10</v>
      </c>
      <c r="W196" s="460">
        <v>1</v>
      </c>
      <c r="X196" s="461"/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45</v>
      </c>
      <c r="E197" s="135">
        <f t="shared" si="23"/>
        <v>10</v>
      </c>
      <c r="F197" s="458">
        <f t="shared" si="23"/>
        <v>35</v>
      </c>
      <c r="G197" s="151"/>
      <c r="H197" s="152"/>
      <c r="I197" s="153">
        <v>1</v>
      </c>
      <c r="J197" s="152"/>
      <c r="K197" s="153"/>
      <c r="L197" s="152"/>
      <c r="M197" s="153"/>
      <c r="N197" s="152"/>
      <c r="O197" s="153">
        <v>1</v>
      </c>
      <c r="P197" s="152"/>
      <c r="Q197" s="153"/>
      <c r="R197" s="152">
        <v>2</v>
      </c>
      <c r="S197" s="153">
        <v>8</v>
      </c>
      <c r="T197" s="152">
        <v>31</v>
      </c>
      <c r="U197" s="153"/>
      <c r="V197" s="459">
        <v>2</v>
      </c>
      <c r="W197" s="460">
        <v>0</v>
      </c>
      <c r="X197" s="461">
        <v>1</v>
      </c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40</v>
      </c>
      <c r="E198" s="136">
        <f t="shared" si="23"/>
        <v>8</v>
      </c>
      <c r="F198" s="486">
        <f t="shared" si="23"/>
        <v>32</v>
      </c>
      <c r="G198" s="487"/>
      <c r="H198" s="488"/>
      <c r="I198" s="489">
        <v>1</v>
      </c>
      <c r="J198" s="488"/>
      <c r="K198" s="489"/>
      <c r="L198" s="488"/>
      <c r="M198" s="489"/>
      <c r="N198" s="488"/>
      <c r="O198" s="489"/>
      <c r="P198" s="488"/>
      <c r="Q198" s="489">
        <v>2</v>
      </c>
      <c r="R198" s="488"/>
      <c r="S198" s="489">
        <v>4</v>
      </c>
      <c r="T198" s="488">
        <v>30</v>
      </c>
      <c r="U198" s="489">
        <v>1</v>
      </c>
      <c r="V198" s="490">
        <v>2</v>
      </c>
      <c r="W198" s="491">
        <v>4</v>
      </c>
      <c r="X198" s="492">
        <v>1</v>
      </c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24</v>
      </c>
      <c r="E203" s="501">
        <f t="shared" si="25"/>
        <v>5</v>
      </c>
      <c r="F203" s="502">
        <f t="shared" si="25"/>
        <v>19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1</v>
      </c>
      <c r="T203" s="452">
        <v>11</v>
      </c>
      <c r="U203" s="453">
        <v>4</v>
      </c>
      <c r="V203" s="454">
        <v>8</v>
      </c>
      <c r="W203" s="455">
        <v>3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77</v>
      </c>
      <c r="E204" s="495">
        <f t="shared" si="25"/>
        <v>17</v>
      </c>
      <c r="F204" s="496">
        <f t="shared" si="25"/>
        <v>60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4</v>
      </c>
      <c r="T204" s="152">
        <v>25</v>
      </c>
      <c r="U204" s="153">
        <v>13</v>
      </c>
      <c r="V204" s="459">
        <v>35</v>
      </c>
      <c r="W204" s="460">
        <v>4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24</v>
      </c>
      <c r="E205" s="495">
        <f t="shared" si="25"/>
        <v>5</v>
      </c>
      <c r="F205" s="496">
        <f t="shared" si="25"/>
        <v>19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1</v>
      </c>
      <c r="T205" s="152">
        <v>11</v>
      </c>
      <c r="U205" s="153">
        <v>4</v>
      </c>
      <c r="V205" s="459">
        <v>8</v>
      </c>
      <c r="W205" s="460">
        <v>3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20</v>
      </c>
      <c r="E206" s="498">
        <f t="shared" si="25"/>
        <v>3</v>
      </c>
      <c r="F206" s="499">
        <f t="shared" si="25"/>
        <v>17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1</v>
      </c>
      <c r="T206" s="444">
        <v>10</v>
      </c>
      <c r="U206" s="445">
        <v>2</v>
      </c>
      <c r="V206" s="446">
        <v>7</v>
      </c>
      <c r="W206" s="447">
        <v>4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/>
      <c r="X218" s="529"/>
      <c r="Y218" s="529"/>
      <c r="Z218" s="634"/>
      <c r="AA218" s="6" t="s">
        <v>223</v>
      </c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C218" s="48" t="s">
        <v>223</v>
      </c>
      <c r="CG218" s="50">
        <v>0</v>
      </c>
      <c r="CH218" s="50">
        <v>0</v>
      </c>
      <c r="CI218" s="50">
        <v>1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271</v>
      </c>
      <c r="E219" s="532">
        <f t="shared" si="25"/>
        <v>90</v>
      </c>
      <c r="F219" s="534">
        <f t="shared" si="25"/>
        <v>181</v>
      </c>
      <c r="G219" s="635">
        <f t="shared" ref="G219:L222" si="26">SUM(G171+G175+G179+G183+G187+G191+G195+G207+G211+G215)</f>
        <v>5</v>
      </c>
      <c r="H219" s="534">
        <f t="shared" si="26"/>
        <v>3</v>
      </c>
      <c r="I219" s="635">
        <f t="shared" si="26"/>
        <v>2</v>
      </c>
      <c r="J219" s="534">
        <f t="shared" si="26"/>
        <v>3</v>
      </c>
      <c r="K219" s="635">
        <f t="shared" si="26"/>
        <v>2</v>
      </c>
      <c r="L219" s="534">
        <f t="shared" si="26"/>
        <v>1</v>
      </c>
      <c r="M219" s="635">
        <f>SUM(M171+M175+M179+M183+M187+M191+M195+M199+M203+M207+M211+M215)</f>
        <v>4</v>
      </c>
      <c r="N219" s="534">
        <f t="shared" ref="N219:R219" si="27">SUM(N171+N175+N179+N183+N187+N191+N195+N199+N203+N207+N211+N215)</f>
        <v>5</v>
      </c>
      <c r="O219" s="635">
        <f t="shared" si="27"/>
        <v>19</v>
      </c>
      <c r="P219" s="534">
        <f t="shared" si="27"/>
        <v>11</v>
      </c>
      <c r="Q219" s="635">
        <f t="shared" si="27"/>
        <v>18</v>
      </c>
      <c r="R219" s="534">
        <f t="shared" si="27"/>
        <v>35</v>
      </c>
      <c r="S219" s="635">
        <f t="shared" ref="S219:V222" si="28">SUM(S171+S175+S179+S187+S191+S195+S199+S203+S207+S211+S215)</f>
        <v>30</v>
      </c>
      <c r="T219" s="534">
        <f t="shared" si="28"/>
        <v>110</v>
      </c>
      <c r="U219" s="635">
        <f t="shared" si="28"/>
        <v>10</v>
      </c>
      <c r="V219" s="636">
        <f t="shared" si="28"/>
        <v>13</v>
      </c>
      <c r="W219" s="635">
        <f t="shared" ref="W219:Y222" si="29">SUM(W171+W175+W179+W187+W195+W199+W203+W207+W211+W215)</f>
        <v>5</v>
      </c>
      <c r="X219" s="538">
        <f t="shared" si="29"/>
        <v>0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735</v>
      </c>
      <c r="E220" s="540">
        <f t="shared" ref="E220:F222" si="30">SUM(G220+I220+K220+M220+O220+Q220+S220+U220)</f>
        <v>249</v>
      </c>
      <c r="F220" s="541">
        <f>SUM(H220+J220+L220+N220+P220+R220+T220+V220)</f>
        <v>486</v>
      </c>
      <c r="G220" s="542">
        <f t="shared" si="26"/>
        <v>26</v>
      </c>
      <c r="H220" s="541">
        <f>SUM(H172+H176+H180+H184+H188+H192+H196+H208+H212+H216)</f>
        <v>31</v>
      </c>
      <c r="I220" s="542">
        <f t="shared" si="26"/>
        <v>11</v>
      </c>
      <c r="J220" s="541">
        <f>SUM(J172+J176+J180+J184+J188+J192+J196+J208+J212+J216)</f>
        <v>12</v>
      </c>
      <c r="K220" s="542">
        <f t="shared" si="26"/>
        <v>5</v>
      </c>
      <c r="L220" s="541">
        <f>SUM(L172+L176+L180+L184+L188+L192+L196+L208+L212+L216)</f>
        <v>8</v>
      </c>
      <c r="M220" s="542">
        <f t="shared" ref="M220:R222" si="31">SUM(M172+M176+M180+M184+M188+M192+M196+M200+M204+M208+M212+M216)</f>
        <v>6</v>
      </c>
      <c r="N220" s="541">
        <f t="shared" si="31"/>
        <v>7</v>
      </c>
      <c r="O220" s="542">
        <f t="shared" si="31"/>
        <v>43</v>
      </c>
      <c r="P220" s="541">
        <f t="shared" si="31"/>
        <v>48</v>
      </c>
      <c r="Q220" s="542">
        <f t="shared" si="31"/>
        <v>60</v>
      </c>
      <c r="R220" s="541">
        <f t="shared" si="31"/>
        <v>84</v>
      </c>
      <c r="S220" s="542">
        <f t="shared" si="28"/>
        <v>74</v>
      </c>
      <c r="T220" s="541">
        <f t="shared" si="28"/>
        <v>236</v>
      </c>
      <c r="U220" s="542">
        <f t="shared" si="28"/>
        <v>24</v>
      </c>
      <c r="V220" s="638">
        <f t="shared" si="28"/>
        <v>60</v>
      </c>
      <c r="W220" s="542">
        <f t="shared" si="29"/>
        <v>25</v>
      </c>
      <c r="X220" s="540">
        <f t="shared" si="29"/>
        <v>3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247</v>
      </c>
      <c r="E221" s="540">
        <f t="shared" si="30"/>
        <v>84</v>
      </c>
      <c r="F221" s="541">
        <f t="shared" si="30"/>
        <v>163</v>
      </c>
      <c r="G221" s="542">
        <f t="shared" si="26"/>
        <v>8</v>
      </c>
      <c r="H221" s="541">
        <f>SUM(H173+H177+H181+H185+H189+H193+H197+H209+H213+H217)</f>
        <v>6</v>
      </c>
      <c r="I221" s="542">
        <f t="shared" si="26"/>
        <v>2</v>
      </c>
      <c r="J221" s="541">
        <f>SUM(J173+J177+J181+J185+J189+J193+J197+J209+J213+J217)</f>
        <v>2</v>
      </c>
      <c r="K221" s="542">
        <f t="shared" si="26"/>
        <v>3</v>
      </c>
      <c r="L221" s="541">
        <f>SUM(L173+L177+L181+L185+L189+L193+L197+L209+L213+L217)</f>
        <v>1</v>
      </c>
      <c r="M221" s="542">
        <f t="shared" si="31"/>
        <v>4</v>
      </c>
      <c r="N221" s="541">
        <f t="shared" si="31"/>
        <v>4</v>
      </c>
      <c r="O221" s="542">
        <f t="shared" si="31"/>
        <v>20</v>
      </c>
      <c r="P221" s="541">
        <f t="shared" si="31"/>
        <v>10</v>
      </c>
      <c r="Q221" s="542">
        <f t="shared" si="31"/>
        <v>13</v>
      </c>
      <c r="R221" s="541">
        <f t="shared" si="31"/>
        <v>32</v>
      </c>
      <c r="S221" s="542">
        <f t="shared" si="28"/>
        <v>26</v>
      </c>
      <c r="T221" s="541">
        <f t="shared" si="28"/>
        <v>96</v>
      </c>
      <c r="U221" s="542">
        <f t="shared" si="28"/>
        <v>8</v>
      </c>
      <c r="V221" s="638">
        <f t="shared" si="28"/>
        <v>12</v>
      </c>
      <c r="W221" s="542">
        <f t="shared" si="29"/>
        <v>7</v>
      </c>
      <c r="X221" s="540">
        <f t="shared" si="29"/>
        <v>1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173</v>
      </c>
      <c r="E222" s="545">
        <f t="shared" si="30"/>
        <v>48</v>
      </c>
      <c r="F222" s="546">
        <f t="shared" si="30"/>
        <v>125</v>
      </c>
      <c r="G222" s="547">
        <f t="shared" ref="G222" si="32">SUM(G174+G178+G182+G186+G190+G194+G198+G210+G214+G218)</f>
        <v>6</v>
      </c>
      <c r="H222" s="546">
        <f>SUM(H174+H178+H182+H186+H190+H194+H198+H210+H214+H218)</f>
        <v>4</v>
      </c>
      <c r="I222" s="547">
        <f t="shared" si="26"/>
        <v>5</v>
      </c>
      <c r="J222" s="546">
        <f>SUM(J174+J178+J182+J186+J190+J194+J198+J210+J214+J218)</f>
        <v>1</v>
      </c>
      <c r="K222" s="547">
        <f t="shared" si="26"/>
        <v>4</v>
      </c>
      <c r="L222" s="546">
        <f>SUM(L174+L178+L182+L186+L190+L194+L198+L210+L214+L218)</f>
        <v>1</v>
      </c>
      <c r="M222" s="547">
        <f t="shared" si="31"/>
        <v>2</v>
      </c>
      <c r="N222" s="546">
        <f t="shared" si="31"/>
        <v>2</v>
      </c>
      <c r="O222" s="547">
        <f t="shared" si="31"/>
        <v>6</v>
      </c>
      <c r="P222" s="546">
        <f t="shared" si="31"/>
        <v>3</v>
      </c>
      <c r="Q222" s="547">
        <f t="shared" si="31"/>
        <v>8</v>
      </c>
      <c r="R222" s="546">
        <f t="shared" si="31"/>
        <v>15</v>
      </c>
      <c r="S222" s="547">
        <f t="shared" si="28"/>
        <v>12</v>
      </c>
      <c r="T222" s="546">
        <f t="shared" si="28"/>
        <v>85</v>
      </c>
      <c r="U222" s="547">
        <f t="shared" si="28"/>
        <v>5</v>
      </c>
      <c r="V222" s="639">
        <f t="shared" si="28"/>
        <v>14</v>
      </c>
      <c r="W222" s="549">
        <f t="shared" si="29"/>
        <v>14</v>
      </c>
      <c r="X222" s="545">
        <f t="shared" si="29"/>
        <v>2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594" t="s">
        <v>1</v>
      </c>
      <c r="E226" s="594" t="s">
        <v>2</v>
      </c>
      <c r="F226" s="599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4722</v>
      </c>
      <c r="B293" s="66">
        <f>SUM(CG9:CL242)</f>
        <v>1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00000000-0002-0000-0400-000000000000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00000000-0002-0000-0400-000001000000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00000000-0002-0000-0400-000002000000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00000000-0002-0000-0400-000003000000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00000000-0002-0000-0400-000004000000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00000000-0002-0000-0400-000005000000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N38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",[6]NOMBRE!B2," - ","( ",[6]NOMBRE!C2,[6]NOMBRE!D2,[6]NOMBRE!E2,[6]NOMBRE!F2,[6]NOMBRE!G2,"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",[6]NOMBRE!B6," - ","( ",[6]NOMBRE!C6,[6]NOMBRE!D6," )")</f>
        <v>MES: MAYO - ( 05 )</v>
      </c>
      <c r="BU4" s="47"/>
      <c r="BV4" s="47"/>
      <c r="BW4" s="47"/>
    </row>
    <row r="5" spans="1:90" ht="16.149999999999999" customHeight="1" x14ac:dyDescent="0.2">
      <c r="A5" s="45" t="str">
        <f>CONCATENATE("AÑO: ",[6]NOMBRE!B7)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643" t="s">
        <v>2</v>
      </c>
      <c r="H11" s="645" t="s">
        <v>3</v>
      </c>
      <c r="I11" s="643" t="s">
        <v>2</v>
      </c>
      <c r="J11" s="645" t="s">
        <v>3</v>
      </c>
      <c r="K11" s="643" t="s">
        <v>2</v>
      </c>
      <c r="L11" s="645" t="s">
        <v>3</v>
      </c>
      <c r="M11" s="643" t="s">
        <v>2</v>
      </c>
      <c r="N11" s="645" t="s">
        <v>3</v>
      </c>
      <c r="O11" s="643" t="s">
        <v>2</v>
      </c>
      <c r="P11" s="645" t="s">
        <v>3</v>
      </c>
      <c r="Q11" s="643" t="s">
        <v>2</v>
      </c>
      <c r="R11" s="645" t="s">
        <v>3</v>
      </c>
      <c r="S11" s="643" t="s">
        <v>2</v>
      </c>
      <c r="T11" s="645" t="s">
        <v>3</v>
      </c>
      <c r="U11" s="643" t="s">
        <v>2</v>
      </c>
      <c r="V11" s="645" t="s">
        <v>3</v>
      </c>
      <c r="W11" s="643" t="s">
        <v>2</v>
      </c>
      <c r="X11" s="645" t="s">
        <v>3</v>
      </c>
      <c r="Y11" s="643" t="s">
        <v>2</v>
      </c>
      <c r="Z11" s="645" t="s">
        <v>3</v>
      </c>
      <c r="AA11" s="643" t="s">
        <v>2</v>
      </c>
      <c r="AB11" s="645" t="s">
        <v>3</v>
      </c>
      <c r="AC11" s="643" t="s">
        <v>2</v>
      </c>
      <c r="AD11" s="649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233</v>
      </c>
      <c r="E12" s="193">
        <f t="shared" ref="E12:F15" si="0">SUM(G12+I12+K12+M12+O12+Q12+S12+U12+W12+Y12+AA12+AC12)</f>
        <v>101</v>
      </c>
      <c r="F12" s="194">
        <f>SUM(H12+J12+L12+N12+P12+R12+T12+V12+X12+Z12+AB12+AD12)</f>
        <v>132</v>
      </c>
      <c r="G12" s="18">
        <v>0</v>
      </c>
      <c r="H12" s="19">
        <v>0</v>
      </c>
      <c r="I12" s="1">
        <v>0</v>
      </c>
      <c r="J12" s="19">
        <v>0</v>
      </c>
      <c r="K12" s="1">
        <v>1</v>
      </c>
      <c r="L12" s="19">
        <v>1</v>
      </c>
      <c r="M12" s="18">
        <v>2</v>
      </c>
      <c r="N12" s="19">
        <v>0</v>
      </c>
      <c r="O12" s="18">
        <v>1</v>
      </c>
      <c r="P12" s="19">
        <v>1</v>
      </c>
      <c r="Q12" s="18">
        <v>2</v>
      </c>
      <c r="R12" s="20">
        <v>2</v>
      </c>
      <c r="S12" s="18">
        <v>5</v>
      </c>
      <c r="T12" s="20">
        <v>5</v>
      </c>
      <c r="U12" s="18">
        <v>8</v>
      </c>
      <c r="V12" s="20">
        <v>3</v>
      </c>
      <c r="W12" s="18">
        <v>28</v>
      </c>
      <c r="X12" s="20">
        <v>17</v>
      </c>
      <c r="Y12" s="18">
        <v>12</v>
      </c>
      <c r="Z12" s="20">
        <v>17</v>
      </c>
      <c r="AA12" s="18">
        <v>34</v>
      </c>
      <c r="AB12" s="20">
        <v>73</v>
      </c>
      <c r="AC12" s="182">
        <v>8</v>
      </c>
      <c r="AD12" s="64">
        <v>13</v>
      </c>
      <c r="AE12" s="19">
        <v>4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817</v>
      </c>
      <c r="E13" s="193">
        <f t="shared" si="0"/>
        <v>304</v>
      </c>
      <c r="F13" s="194">
        <f t="shared" si="0"/>
        <v>513</v>
      </c>
      <c r="G13" s="7">
        <v>0</v>
      </c>
      <c r="H13" s="21">
        <v>0</v>
      </c>
      <c r="I13" s="7">
        <v>0</v>
      </c>
      <c r="J13" s="21">
        <v>0</v>
      </c>
      <c r="K13" s="7">
        <v>1</v>
      </c>
      <c r="L13" s="21">
        <v>0</v>
      </c>
      <c r="M13" s="7">
        <v>7</v>
      </c>
      <c r="N13" s="21">
        <v>5</v>
      </c>
      <c r="O13" s="7">
        <v>13</v>
      </c>
      <c r="P13" s="21">
        <v>17</v>
      </c>
      <c r="Q13" s="7">
        <v>7</v>
      </c>
      <c r="R13" s="8">
        <v>8</v>
      </c>
      <c r="S13" s="7">
        <v>6</v>
      </c>
      <c r="T13" s="8">
        <v>19</v>
      </c>
      <c r="U13" s="7">
        <v>10</v>
      </c>
      <c r="V13" s="8">
        <v>11</v>
      </c>
      <c r="W13" s="7">
        <v>65</v>
      </c>
      <c r="X13" s="8">
        <v>55</v>
      </c>
      <c r="Y13" s="7">
        <v>75</v>
      </c>
      <c r="Z13" s="8">
        <v>90</v>
      </c>
      <c r="AA13" s="7">
        <v>98</v>
      </c>
      <c r="AB13" s="8">
        <v>263</v>
      </c>
      <c r="AC13" s="22">
        <v>22</v>
      </c>
      <c r="AD13" s="38">
        <v>45</v>
      </c>
      <c r="AE13" s="21">
        <v>16</v>
      </c>
      <c r="AF13" s="23"/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38</v>
      </c>
      <c r="E14" s="193">
        <f t="shared" si="0"/>
        <v>23</v>
      </c>
      <c r="F14" s="194">
        <f t="shared" si="0"/>
        <v>15</v>
      </c>
      <c r="G14" s="7">
        <v>0</v>
      </c>
      <c r="H14" s="21">
        <v>0</v>
      </c>
      <c r="I14" s="7">
        <v>0</v>
      </c>
      <c r="J14" s="21">
        <v>0</v>
      </c>
      <c r="K14" s="7">
        <v>0</v>
      </c>
      <c r="L14" s="21">
        <v>0</v>
      </c>
      <c r="M14" s="7">
        <v>1</v>
      </c>
      <c r="N14" s="8">
        <v>0</v>
      </c>
      <c r="O14" s="7">
        <v>2</v>
      </c>
      <c r="P14" s="8">
        <v>2</v>
      </c>
      <c r="Q14" s="7">
        <v>0</v>
      </c>
      <c r="R14" s="8">
        <v>1</v>
      </c>
      <c r="S14" s="7">
        <v>2</v>
      </c>
      <c r="T14" s="8">
        <v>4</v>
      </c>
      <c r="U14" s="7">
        <v>0</v>
      </c>
      <c r="V14" s="8">
        <v>0</v>
      </c>
      <c r="W14" s="7">
        <v>11</v>
      </c>
      <c r="X14" s="8">
        <v>2</v>
      </c>
      <c r="Y14" s="7">
        <v>1</v>
      </c>
      <c r="Z14" s="8">
        <v>0</v>
      </c>
      <c r="AA14" s="7">
        <v>5</v>
      </c>
      <c r="AB14" s="8">
        <v>5</v>
      </c>
      <c r="AC14" s="7">
        <v>1</v>
      </c>
      <c r="AD14" s="38">
        <v>1</v>
      </c>
      <c r="AE14" s="21">
        <v>0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126</v>
      </c>
      <c r="E15" s="197">
        <f t="shared" si="0"/>
        <v>47</v>
      </c>
      <c r="F15" s="198">
        <f t="shared" si="0"/>
        <v>79</v>
      </c>
      <c r="G15" s="12">
        <v>0</v>
      </c>
      <c r="H15" s="13">
        <v>0</v>
      </c>
      <c r="I15" s="12">
        <v>0</v>
      </c>
      <c r="J15" s="13">
        <v>0</v>
      </c>
      <c r="K15" s="12">
        <v>2</v>
      </c>
      <c r="L15" s="13">
        <v>0</v>
      </c>
      <c r="M15" s="12">
        <v>2</v>
      </c>
      <c r="N15" s="14">
        <v>0</v>
      </c>
      <c r="O15" s="12">
        <v>0</v>
      </c>
      <c r="P15" s="14">
        <v>6</v>
      </c>
      <c r="Q15" s="12">
        <v>1</v>
      </c>
      <c r="R15" s="14">
        <v>2</v>
      </c>
      <c r="S15" s="12">
        <v>7</v>
      </c>
      <c r="T15" s="14">
        <v>3</v>
      </c>
      <c r="U15" s="12">
        <v>0</v>
      </c>
      <c r="V15" s="14">
        <v>0</v>
      </c>
      <c r="W15" s="12">
        <v>5</v>
      </c>
      <c r="X15" s="14">
        <v>2</v>
      </c>
      <c r="Y15" s="12">
        <v>11</v>
      </c>
      <c r="Z15" s="14">
        <v>8</v>
      </c>
      <c r="AA15" s="12">
        <v>15</v>
      </c>
      <c r="AB15" s="14">
        <v>52</v>
      </c>
      <c r="AC15" s="12">
        <v>4</v>
      </c>
      <c r="AD15" s="39">
        <v>6</v>
      </c>
      <c r="AE15" s="13">
        <v>4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645" t="s">
        <v>3</v>
      </c>
      <c r="I18" s="157" t="s">
        <v>2</v>
      </c>
      <c r="J18" s="659" t="s">
        <v>3</v>
      </c>
      <c r="K18" s="157" t="s">
        <v>2</v>
      </c>
      <c r="L18" s="642" t="s">
        <v>3</v>
      </c>
      <c r="M18" s="157" t="s">
        <v>2</v>
      </c>
      <c r="N18" s="657" t="s">
        <v>3</v>
      </c>
      <c r="O18" s="157" t="s">
        <v>2</v>
      </c>
      <c r="P18" s="659" t="s">
        <v>3</v>
      </c>
      <c r="Q18" s="157" t="s">
        <v>2</v>
      </c>
      <c r="R18" s="657" t="s">
        <v>3</v>
      </c>
      <c r="S18" s="157" t="s">
        <v>2</v>
      </c>
      <c r="T18" s="659" t="s">
        <v>3</v>
      </c>
      <c r="U18" s="658" t="s">
        <v>2</v>
      </c>
      <c r="V18" s="657" t="s">
        <v>3</v>
      </c>
      <c r="W18" s="658" t="s">
        <v>2</v>
      </c>
      <c r="X18" s="657" t="s">
        <v>3</v>
      </c>
      <c r="Y18" s="658" t="s">
        <v>2</v>
      </c>
      <c r="Z18" s="657" t="s">
        <v>3</v>
      </c>
      <c r="AA18" s="658" t="s">
        <v>2</v>
      </c>
      <c r="AB18" s="657" t="s">
        <v>3</v>
      </c>
      <c r="AC18" s="658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1</v>
      </c>
      <c r="E19" s="83">
        <f>SUM(G19+I19+K19+M19+O19+Q19+S19+U19+W19+Y19+AA19+AC19)</f>
        <v>0</v>
      </c>
      <c r="F19" s="84">
        <f>SUM(H19+J19+L19+N19+P19+R19+T19+V19+X19+Z19+AB19+AD19)</f>
        <v>1</v>
      </c>
      <c r="G19" s="1"/>
      <c r="H19" s="2"/>
      <c r="I19" s="1"/>
      <c r="J19" s="104"/>
      <c r="K19" s="1"/>
      <c r="L19" s="2"/>
      <c r="M19" s="1"/>
      <c r="N19" s="2"/>
      <c r="O19" s="1"/>
      <c r="P19" s="104"/>
      <c r="Q19" s="1"/>
      <c r="R19" s="2"/>
      <c r="S19" s="1"/>
      <c r="T19" s="104"/>
      <c r="U19" s="1"/>
      <c r="V19" s="2"/>
      <c r="W19" s="1"/>
      <c r="X19" s="2"/>
      <c r="Y19" s="1"/>
      <c r="Z19" s="2"/>
      <c r="AA19" s="1"/>
      <c r="AB19" s="2"/>
      <c r="AC19" s="1"/>
      <c r="AD19" s="95">
        <v>1</v>
      </c>
      <c r="AE19" s="2">
        <v>0</v>
      </c>
      <c r="AF19" s="204">
        <v>1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14</v>
      </c>
      <c r="E23" s="86">
        <f t="shared" si="2"/>
        <v>5</v>
      </c>
      <c r="F23" s="87">
        <f t="shared" si="2"/>
        <v>9</v>
      </c>
      <c r="G23" s="7">
        <v>0</v>
      </c>
      <c r="H23" s="21">
        <v>0</v>
      </c>
      <c r="I23" s="7">
        <v>0</v>
      </c>
      <c r="J23" s="10">
        <v>0</v>
      </c>
      <c r="K23" s="7">
        <v>0</v>
      </c>
      <c r="L23" s="21">
        <v>0</v>
      </c>
      <c r="M23" s="7">
        <v>0</v>
      </c>
      <c r="N23" s="21">
        <v>0</v>
      </c>
      <c r="O23" s="7">
        <v>0</v>
      </c>
      <c r="P23" s="10">
        <v>0</v>
      </c>
      <c r="Q23" s="7">
        <v>0</v>
      </c>
      <c r="R23" s="21">
        <v>0</v>
      </c>
      <c r="S23" s="7">
        <v>0</v>
      </c>
      <c r="T23" s="10">
        <v>3</v>
      </c>
      <c r="U23" s="7">
        <v>0</v>
      </c>
      <c r="V23" s="21">
        <v>0</v>
      </c>
      <c r="W23" s="7">
        <v>5</v>
      </c>
      <c r="X23" s="21">
        <v>3</v>
      </c>
      <c r="Y23" s="7">
        <v>0</v>
      </c>
      <c r="Z23" s="21">
        <v>3</v>
      </c>
      <c r="AA23" s="7">
        <v>0</v>
      </c>
      <c r="AB23" s="21">
        <v>0</v>
      </c>
      <c r="AC23" s="7">
        <v>0</v>
      </c>
      <c r="AD23" s="96">
        <v>0</v>
      </c>
      <c r="AE23" s="21">
        <v>0</v>
      </c>
      <c r="AF23" s="218">
        <v>14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/>
      <c r="H24" s="21"/>
      <c r="I24" s="7"/>
      <c r="J24" s="10"/>
      <c r="K24" s="7"/>
      <c r="L24" s="21"/>
      <c r="M24" s="7"/>
      <c r="N24" s="21"/>
      <c r="O24" s="7"/>
      <c r="P24" s="10"/>
      <c r="Q24" s="7"/>
      <c r="R24" s="21"/>
      <c r="S24" s="7"/>
      <c r="T24" s="10"/>
      <c r="U24" s="7"/>
      <c r="V24" s="21"/>
      <c r="W24" s="7"/>
      <c r="X24" s="21"/>
      <c r="Y24" s="7"/>
      <c r="Z24" s="21"/>
      <c r="AA24" s="7"/>
      <c r="AB24" s="21"/>
      <c r="AC24" s="7"/>
      <c r="AD24" s="96"/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8</v>
      </c>
      <c r="E25" s="86">
        <f t="shared" si="2"/>
        <v>3</v>
      </c>
      <c r="F25" s="87">
        <f t="shared" si="2"/>
        <v>5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0</v>
      </c>
      <c r="AA25" s="7">
        <v>3</v>
      </c>
      <c r="AB25" s="21">
        <v>5</v>
      </c>
      <c r="AC25" s="7">
        <v>0</v>
      </c>
      <c r="AD25" s="96">
        <v>0</v>
      </c>
      <c r="AE25" s="21">
        <v>0</v>
      </c>
      <c r="AF25" s="218">
        <v>8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/>
      <c r="H26" s="21"/>
      <c r="I26" s="7"/>
      <c r="J26" s="10"/>
      <c r="K26" s="7"/>
      <c r="L26" s="21"/>
      <c r="M26" s="7"/>
      <c r="N26" s="21"/>
      <c r="O26" s="7"/>
      <c r="P26" s="10"/>
      <c r="Q26" s="7"/>
      <c r="R26" s="21"/>
      <c r="S26" s="7"/>
      <c r="T26" s="10"/>
      <c r="U26" s="7"/>
      <c r="V26" s="21"/>
      <c r="W26" s="7"/>
      <c r="X26" s="21"/>
      <c r="Y26" s="7"/>
      <c r="Z26" s="21"/>
      <c r="AA26" s="7"/>
      <c r="AB26" s="21"/>
      <c r="AC26" s="7"/>
      <c r="AD26" s="96"/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2</v>
      </c>
      <c r="E27" s="86">
        <f t="shared" si="2"/>
        <v>0</v>
      </c>
      <c r="F27" s="87">
        <f t="shared" si="2"/>
        <v>2</v>
      </c>
      <c r="G27" s="7">
        <v>0</v>
      </c>
      <c r="H27" s="21">
        <v>0</v>
      </c>
      <c r="I27" s="7">
        <v>0</v>
      </c>
      <c r="J27" s="10">
        <v>0</v>
      </c>
      <c r="K27" s="7">
        <v>0</v>
      </c>
      <c r="L27" s="21">
        <v>0</v>
      </c>
      <c r="M27" s="7">
        <v>0</v>
      </c>
      <c r="N27" s="21">
        <v>0</v>
      </c>
      <c r="O27" s="7">
        <v>0</v>
      </c>
      <c r="P27" s="10">
        <v>0</v>
      </c>
      <c r="Q27" s="7">
        <v>0</v>
      </c>
      <c r="R27" s="21">
        <v>0</v>
      </c>
      <c r="S27" s="7">
        <v>0</v>
      </c>
      <c r="T27" s="10">
        <v>1</v>
      </c>
      <c r="U27" s="7">
        <v>0</v>
      </c>
      <c r="V27" s="21">
        <v>0</v>
      </c>
      <c r="W27" s="7">
        <v>0</v>
      </c>
      <c r="X27" s="21">
        <v>0</v>
      </c>
      <c r="Y27" s="7">
        <v>0</v>
      </c>
      <c r="Z27" s="21">
        <v>0</v>
      </c>
      <c r="AA27" s="7">
        <v>0</v>
      </c>
      <c r="AB27" s="21">
        <v>0</v>
      </c>
      <c r="AC27" s="7">
        <v>0</v>
      </c>
      <c r="AD27" s="96">
        <v>1</v>
      </c>
      <c r="AE27" s="21">
        <v>0</v>
      </c>
      <c r="AF27" s="218">
        <v>2</v>
      </c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16</v>
      </c>
      <c r="E28" s="220">
        <f t="shared" si="2"/>
        <v>10</v>
      </c>
      <c r="F28" s="221">
        <f t="shared" si="2"/>
        <v>6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0</v>
      </c>
      <c r="R28" s="2">
        <v>0</v>
      </c>
      <c r="S28" s="1">
        <v>0</v>
      </c>
      <c r="T28" s="104">
        <v>0</v>
      </c>
      <c r="U28" s="1">
        <v>0</v>
      </c>
      <c r="V28" s="2">
        <v>0</v>
      </c>
      <c r="W28" s="1">
        <v>2</v>
      </c>
      <c r="X28" s="2">
        <v>0</v>
      </c>
      <c r="Y28" s="1">
        <v>0</v>
      </c>
      <c r="Z28" s="2">
        <v>0</v>
      </c>
      <c r="AA28" s="1">
        <v>8</v>
      </c>
      <c r="AB28" s="2">
        <v>3</v>
      </c>
      <c r="AC28" s="1">
        <v>0</v>
      </c>
      <c r="AD28" s="95">
        <v>3</v>
      </c>
      <c r="AE28" s="2">
        <v>0</v>
      </c>
      <c r="AF28" s="204">
        <v>16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/>
      <c r="H29" s="19"/>
      <c r="I29" s="18"/>
      <c r="J29" s="63"/>
      <c r="K29" s="18"/>
      <c r="L29" s="19"/>
      <c r="M29" s="18"/>
      <c r="N29" s="19"/>
      <c r="O29" s="18"/>
      <c r="P29" s="63"/>
      <c r="Q29" s="18"/>
      <c r="R29" s="19"/>
      <c r="S29" s="18"/>
      <c r="T29" s="63"/>
      <c r="U29" s="18"/>
      <c r="V29" s="19"/>
      <c r="W29" s="18"/>
      <c r="X29" s="19"/>
      <c r="Y29" s="18"/>
      <c r="Z29" s="19"/>
      <c r="AA29" s="18"/>
      <c r="AB29" s="19"/>
      <c r="AC29" s="18"/>
      <c r="AD29" s="206"/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/>
      <c r="H30" s="21"/>
      <c r="I30" s="7"/>
      <c r="J30" s="10"/>
      <c r="K30" s="7"/>
      <c r="L30" s="21"/>
      <c r="M30" s="7"/>
      <c r="N30" s="21"/>
      <c r="O30" s="7"/>
      <c r="P30" s="10"/>
      <c r="Q30" s="7"/>
      <c r="R30" s="21"/>
      <c r="S30" s="7"/>
      <c r="T30" s="10"/>
      <c r="U30" s="7"/>
      <c r="V30" s="21"/>
      <c r="W30" s="7"/>
      <c r="X30" s="21"/>
      <c r="Y30" s="7"/>
      <c r="Z30" s="21"/>
      <c r="AA30" s="7"/>
      <c r="AB30" s="21"/>
      <c r="AC30" s="7"/>
      <c r="AD30" s="96"/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/>
      <c r="H31" s="21"/>
      <c r="I31" s="7"/>
      <c r="J31" s="10"/>
      <c r="K31" s="7"/>
      <c r="L31" s="21"/>
      <c r="M31" s="7"/>
      <c r="N31" s="21"/>
      <c r="O31" s="7"/>
      <c r="P31" s="10"/>
      <c r="Q31" s="7"/>
      <c r="R31" s="21"/>
      <c r="S31" s="7"/>
      <c r="T31" s="10"/>
      <c r="U31" s="7"/>
      <c r="V31" s="21"/>
      <c r="W31" s="7"/>
      <c r="X31" s="21"/>
      <c r="Y31" s="7"/>
      <c r="Z31" s="21"/>
      <c r="AA31" s="7"/>
      <c r="AB31" s="21"/>
      <c r="AC31" s="7"/>
      <c r="AD31" s="96"/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/>
      <c r="H32" s="21"/>
      <c r="I32" s="7"/>
      <c r="J32" s="10"/>
      <c r="K32" s="7"/>
      <c r="L32" s="21"/>
      <c r="M32" s="7"/>
      <c r="N32" s="21"/>
      <c r="O32" s="7"/>
      <c r="P32" s="10"/>
      <c r="Q32" s="7"/>
      <c r="R32" s="21"/>
      <c r="S32" s="7"/>
      <c r="T32" s="10"/>
      <c r="U32" s="7"/>
      <c r="V32" s="21"/>
      <c r="W32" s="7"/>
      <c r="X32" s="21"/>
      <c r="Y32" s="7"/>
      <c r="Z32" s="21"/>
      <c r="AA32" s="7"/>
      <c r="AB32" s="21"/>
      <c r="AC32" s="7"/>
      <c r="AD32" s="96"/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/>
      <c r="H33" s="21"/>
      <c r="I33" s="7"/>
      <c r="J33" s="10"/>
      <c r="K33" s="7"/>
      <c r="L33" s="21"/>
      <c r="M33" s="7"/>
      <c r="N33" s="21"/>
      <c r="O33" s="7"/>
      <c r="P33" s="10"/>
      <c r="Q33" s="7"/>
      <c r="R33" s="21"/>
      <c r="S33" s="7"/>
      <c r="T33" s="10"/>
      <c r="U33" s="7"/>
      <c r="V33" s="21"/>
      <c r="W33" s="7"/>
      <c r="X33" s="21"/>
      <c r="Y33" s="7"/>
      <c r="Z33" s="21"/>
      <c r="AA33" s="7"/>
      <c r="AB33" s="21"/>
      <c r="AC33" s="7"/>
      <c r="AD33" s="96"/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666</v>
      </c>
      <c r="E37" s="89">
        <f t="shared" si="3"/>
        <v>229</v>
      </c>
      <c r="F37" s="90">
        <f t="shared" si="3"/>
        <v>437</v>
      </c>
      <c r="G37" s="175">
        <v>0</v>
      </c>
      <c r="H37" s="112">
        <v>0</v>
      </c>
      <c r="I37" s="34">
        <v>0</v>
      </c>
      <c r="J37" s="108">
        <v>0</v>
      </c>
      <c r="K37" s="175">
        <v>0</v>
      </c>
      <c r="L37" s="112">
        <v>0</v>
      </c>
      <c r="M37" s="175">
        <v>3</v>
      </c>
      <c r="N37" s="112">
        <v>0</v>
      </c>
      <c r="O37" s="175">
        <v>6</v>
      </c>
      <c r="P37" s="108">
        <v>6</v>
      </c>
      <c r="Q37" s="175">
        <v>5</v>
      </c>
      <c r="R37" s="112">
        <v>7</v>
      </c>
      <c r="S37" s="175">
        <v>5</v>
      </c>
      <c r="T37" s="108">
        <v>10</v>
      </c>
      <c r="U37" s="175">
        <v>7</v>
      </c>
      <c r="V37" s="112">
        <v>9</v>
      </c>
      <c r="W37" s="175">
        <v>34</v>
      </c>
      <c r="X37" s="112">
        <v>19</v>
      </c>
      <c r="Y37" s="175">
        <v>22</v>
      </c>
      <c r="Z37" s="112">
        <v>9</v>
      </c>
      <c r="AA37" s="175">
        <v>139</v>
      </c>
      <c r="AB37" s="112">
        <v>351</v>
      </c>
      <c r="AC37" s="175">
        <v>8</v>
      </c>
      <c r="AD37" s="228">
        <v>26</v>
      </c>
      <c r="AE37" s="112">
        <v>12</v>
      </c>
      <c r="AF37" s="112">
        <v>666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707</v>
      </c>
      <c r="E38" s="79">
        <f t="shared" si="4"/>
        <v>247</v>
      </c>
      <c r="F38" s="159">
        <f t="shared" si="4"/>
        <v>460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0</v>
      </c>
      <c r="L38" s="159">
        <f t="shared" si="4"/>
        <v>0</v>
      </c>
      <c r="M38" s="78">
        <f t="shared" si="4"/>
        <v>3</v>
      </c>
      <c r="N38" s="159">
        <f t="shared" si="4"/>
        <v>0</v>
      </c>
      <c r="O38" s="78">
        <f t="shared" si="4"/>
        <v>6</v>
      </c>
      <c r="P38" s="159">
        <f t="shared" si="4"/>
        <v>6</v>
      </c>
      <c r="Q38" s="78">
        <f t="shared" si="4"/>
        <v>5</v>
      </c>
      <c r="R38" s="159">
        <f t="shared" si="4"/>
        <v>7</v>
      </c>
      <c r="S38" s="78">
        <f t="shared" si="4"/>
        <v>5</v>
      </c>
      <c r="T38" s="159">
        <f t="shared" si="4"/>
        <v>14</v>
      </c>
      <c r="U38" s="78">
        <f t="shared" si="4"/>
        <v>7</v>
      </c>
      <c r="V38" s="159">
        <f t="shared" si="4"/>
        <v>9</v>
      </c>
      <c r="W38" s="78">
        <f t="shared" si="4"/>
        <v>41</v>
      </c>
      <c r="X38" s="159">
        <f t="shared" si="4"/>
        <v>22</v>
      </c>
      <c r="Y38" s="78">
        <f t="shared" si="4"/>
        <v>22</v>
      </c>
      <c r="Z38" s="159">
        <f t="shared" si="4"/>
        <v>12</v>
      </c>
      <c r="AA38" s="78">
        <f t="shared" si="4"/>
        <v>150</v>
      </c>
      <c r="AB38" s="159">
        <f t="shared" si="4"/>
        <v>359</v>
      </c>
      <c r="AC38" s="78">
        <f t="shared" si="4"/>
        <v>8</v>
      </c>
      <c r="AD38" s="159">
        <f t="shared" si="4"/>
        <v>31</v>
      </c>
      <c r="AE38" s="176">
        <f t="shared" si="4"/>
        <v>12</v>
      </c>
      <c r="AF38" s="176">
        <f t="shared" si="4"/>
        <v>707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647" t="s">
        <v>3</v>
      </c>
      <c r="G42" s="655" t="s">
        <v>2</v>
      </c>
      <c r="H42" s="239" t="s">
        <v>3</v>
      </c>
      <c r="I42" s="240" t="s">
        <v>2</v>
      </c>
      <c r="J42" s="241" t="s">
        <v>3</v>
      </c>
      <c r="K42" s="655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656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660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660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645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645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645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660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645">
        <f t="shared" si="9"/>
        <v>0</v>
      </c>
      <c r="G56" s="40">
        <f t="shared" si="9"/>
        <v>0</v>
      </c>
      <c r="H56" s="645">
        <f t="shared" si="9"/>
        <v>0</v>
      </c>
      <c r="I56" s="40">
        <f t="shared" si="9"/>
        <v>0</v>
      </c>
      <c r="J56" s="644">
        <f t="shared" si="9"/>
        <v>0</v>
      </c>
      <c r="K56" s="643">
        <f t="shared" si="9"/>
        <v>0</v>
      </c>
      <c r="L56" s="645">
        <f t="shared" si="9"/>
        <v>0</v>
      </c>
      <c r="M56" s="40">
        <f t="shared" si="9"/>
        <v>0</v>
      </c>
      <c r="N56" s="645">
        <f t="shared" si="9"/>
        <v>0</v>
      </c>
      <c r="O56" s="40">
        <f t="shared" si="9"/>
        <v>0</v>
      </c>
      <c r="P56" s="645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645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658" t="s">
        <v>1</v>
      </c>
      <c r="E77" s="40" t="s">
        <v>2</v>
      </c>
      <c r="F77" s="645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651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130</v>
      </c>
      <c r="E78" s="18">
        <v>56</v>
      </c>
      <c r="F78" s="62">
        <v>74</v>
      </c>
      <c r="G78" s="1">
        <v>10</v>
      </c>
      <c r="H78" s="5">
        <v>13</v>
      </c>
      <c r="I78" s="5">
        <v>7</v>
      </c>
      <c r="J78" s="5">
        <v>4</v>
      </c>
      <c r="K78" s="5">
        <v>28</v>
      </c>
      <c r="L78" s="5">
        <v>9</v>
      </c>
      <c r="M78" s="4">
        <v>50</v>
      </c>
      <c r="N78" s="95">
        <v>9</v>
      </c>
      <c r="O78" s="2">
        <v>5</v>
      </c>
      <c r="P78" s="27">
        <v>130</v>
      </c>
      <c r="Q78" s="27">
        <v>1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84</v>
      </c>
      <c r="E79" s="7">
        <v>45</v>
      </c>
      <c r="F79" s="9">
        <v>39</v>
      </c>
      <c r="G79" s="7">
        <v>11</v>
      </c>
      <c r="H79" s="11">
        <v>9</v>
      </c>
      <c r="I79" s="11">
        <v>10</v>
      </c>
      <c r="J79" s="11">
        <v>2</v>
      </c>
      <c r="K79" s="11">
        <v>13</v>
      </c>
      <c r="L79" s="11">
        <v>3</v>
      </c>
      <c r="M79" s="9">
        <v>32</v>
      </c>
      <c r="N79" s="96">
        <v>4</v>
      </c>
      <c r="O79" s="21">
        <v>0</v>
      </c>
      <c r="P79" s="23">
        <v>84</v>
      </c>
      <c r="Q79" s="23">
        <v>2</v>
      </c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360</v>
      </c>
      <c r="E80" s="7">
        <v>136</v>
      </c>
      <c r="F80" s="9">
        <v>224</v>
      </c>
      <c r="G80" s="7">
        <v>74</v>
      </c>
      <c r="H80" s="81">
        <v>27</v>
      </c>
      <c r="I80" s="81">
        <v>22</v>
      </c>
      <c r="J80" s="81">
        <v>2</v>
      </c>
      <c r="K80" s="81">
        <v>47</v>
      </c>
      <c r="L80" s="81">
        <v>17</v>
      </c>
      <c r="M80" s="62">
        <v>160</v>
      </c>
      <c r="N80" s="206">
        <v>11</v>
      </c>
      <c r="O80" s="19">
        <v>1</v>
      </c>
      <c r="P80" s="76">
        <v>360</v>
      </c>
      <c r="Q80" s="76">
        <v>4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/>
      <c r="F81" s="9"/>
      <c r="G81" s="7"/>
      <c r="H81" s="11"/>
      <c r="I81" s="11"/>
      <c r="J81" s="11"/>
      <c r="K81" s="11"/>
      <c r="L81" s="11"/>
      <c r="M81" s="9"/>
      <c r="N81" s="96"/>
      <c r="O81" s="21"/>
      <c r="P81" s="23"/>
      <c r="Q81" s="23"/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277</v>
      </c>
      <c r="E82" s="7">
        <v>56</v>
      </c>
      <c r="F82" s="9">
        <v>221</v>
      </c>
      <c r="G82" s="52"/>
      <c r="H82" s="121"/>
      <c r="I82" s="121"/>
      <c r="J82" s="11">
        <v>1</v>
      </c>
      <c r="K82" s="11">
        <v>5</v>
      </c>
      <c r="L82" s="11">
        <v>7</v>
      </c>
      <c r="M82" s="9">
        <v>215</v>
      </c>
      <c r="N82" s="96">
        <v>49</v>
      </c>
      <c r="O82" s="21">
        <v>1</v>
      </c>
      <c r="P82" s="23">
        <v>277</v>
      </c>
      <c r="Q82" s="23">
        <v>3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32</v>
      </c>
      <c r="E83" s="7">
        <v>12</v>
      </c>
      <c r="F83" s="9">
        <v>20</v>
      </c>
      <c r="G83" s="52"/>
      <c r="H83" s="121"/>
      <c r="I83" s="121"/>
      <c r="J83" s="11">
        <v>2</v>
      </c>
      <c r="K83" s="11">
        <v>19</v>
      </c>
      <c r="L83" s="11">
        <v>2</v>
      </c>
      <c r="M83" s="9">
        <v>8</v>
      </c>
      <c r="N83" s="96">
        <v>1</v>
      </c>
      <c r="O83" s="21">
        <v>0</v>
      </c>
      <c r="P83" s="23">
        <v>32</v>
      </c>
      <c r="Q83" s="23">
        <v>0</v>
      </c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23</v>
      </c>
      <c r="E84" s="7">
        <v>9</v>
      </c>
      <c r="F84" s="9">
        <v>14</v>
      </c>
      <c r="G84" s="52"/>
      <c r="H84" s="121"/>
      <c r="I84" s="121"/>
      <c r="J84" s="11">
        <v>0</v>
      </c>
      <c r="K84" s="11">
        <v>0</v>
      </c>
      <c r="L84" s="11">
        <v>2</v>
      </c>
      <c r="M84" s="9">
        <v>18</v>
      </c>
      <c r="N84" s="96">
        <v>3</v>
      </c>
      <c r="O84" s="21">
        <v>5</v>
      </c>
      <c r="P84" s="23">
        <v>23</v>
      </c>
      <c r="Q84" s="23">
        <v>0</v>
      </c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15</v>
      </c>
      <c r="E85" s="7">
        <v>3</v>
      </c>
      <c r="F85" s="9">
        <v>12</v>
      </c>
      <c r="G85" s="52"/>
      <c r="H85" s="121"/>
      <c r="I85" s="121"/>
      <c r="J85" s="11">
        <v>1</v>
      </c>
      <c r="K85" s="11">
        <v>1</v>
      </c>
      <c r="L85" s="11">
        <v>1</v>
      </c>
      <c r="M85" s="9">
        <v>12</v>
      </c>
      <c r="N85" s="96">
        <v>0</v>
      </c>
      <c r="O85" s="21">
        <v>1</v>
      </c>
      <c r="P85" s="23">
        <v>15</v>
      </c>
      <c r="Q85" s="23">
        <v>0</v>
      </c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/>
      <c r="F86" s="9"/>
      <c r="G86" s="52"/>
      <c r="H86" s="121"/>
      <c r="I86" s="121"/>
      <c r="J86" s="11"/>
      <c r="K86" s="11"/>
      <c r="L86" s="11"/>
      <c r="M86" s="9"/>
      <c r="N86" s="96"/>
      <c r="O86" s="21"/>
      <c r="P86" s="23"/>
      <c r="Q86" s="23"/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/>
      <c r="F87" s="9"/>
      <c r="G87" s="52"/>
      <c r="H87" s="121"/>
      <c r="I87" s="121"/>
      <c r="J87" s="11"/>
      <c r="K87" s="11"/>
      <c r="L87" s="11"/>
      <c r="M87" s="9"/>
      <c r="N87" s="96"/>
      <c r="O87" s="21"/>
      <c r="P87" s="23"/>
      <c r="Q87" s="23"/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/>
      <c r="F88" s="9"/>
      <c r="G88" s="52"/>
      <c r="H88" s="121"/>
      <c r="I88" s="121"/>
      <c r="J88" s="121"/>
      <c r="K88" s="121"/>
      <c r="L88" s="11"/>
      <c r="M88" s="9"/>
      <c r="N88" s="96"/>
      <c r="O88" s="21"/>
      <c r="P88" s="23"/>
      <c r="Q88" s="23"/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14</v>
      </c>
      <c r="E89" s="7">
        <v>4</v>
      </c>
      <c r="F89" s="9">
        <v>10</v>
      </c>
      <c r="G89" s="52"/>
      <c r="H89" s="121"/>
      <c r="I89" s="11">
        <v>0</v>
      </c>
      <c r="J89" s="11">
        <v>0</v>
      </c>
      <c r="K89" s="11">
        <v>0</v>
      </c>
      <c r="L89" s="11">
        <v>0</v>
      </c>
      <c r="M89" s="9">
        <v>13</v>
      </c>
      <c r="N89" s="96">
        <v>1</v>
      </c>
      <c r="O89" s="21">
        <v>0</v>
      </c>
      <c r="P89" s="23">
        <v>14</v>
      </c>
      <c r="Q89" s="23">
        <v>0</v>
      </c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/>
      <c r="F90" s="9"/>
      <c r="G90" s="7"/>
      <c r="H90" s="121"/>
      <c r="I90" s="121"/>
      <c r="J90" s="121"/>
      <c r="K90" s="11"/>
      <c r="L90" s="121"/>
      <c r="M90" s="227"/>
      <c r="N90" s="117"/>
      <c r="O90" s="55"/>
      <c r="P90" s="23"/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/>
      <c r="F91" s="9"/>
      <c r="G91" s="7"/>
      <c r="H91" s="121"/>
      <c r="I91" s="121"/>
      <c r="J91" s="121"/>
      <c r="K91" s="11"/>
      <c r="L91" s="121"/>
      <c r="M91" s="227"/>
      <c r="N91" s="117"/>
      <c r="O91" s="55"/>
      <c r="P91" s="23"/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389</v>
      </c>
      <c r="E92" s="7">
        <v>190</v>
      </c>
      <c r="F92" s="9">
        <v>199</v>
      </c>
      <c r="G92" s="7"/>
      <c r="H92" s="11"/>
      <c r="I92" s="11">
        <v>4</v>
      </c>
      <c r="J92" s="11">
        <v>23</v>
      </c>
      <c r="K92" s="11">
        <v>115</v>
      </c>
      <c r="L92" s="11">
        <v>233</v>
      </c>
      <c r="M92" s="9">
        <v>14</v>
      </c>
      <c r="N92" s="96">
        <v>0</v>
      </c>
      <c r="O92" s="55"/>
      <c r="P92" s="23">
        <v>389</v>
      </c>
      <c r="Q92" s="23">
        <v>0</v>
      </c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12</v>
      </c>
      <c r="E93" s="7">
        <v>7</v>
      </c>
      <c r="F93" s="9">
        <v>5</v>
      </c>
      <c r="G93" s="7"/>
      <c r="H93" s="11"/>
      <c r="I93" s="11">
        <v>0</v>
      </c>
      <c r="J93" s="11">
        <v>0</v>
      </c>
      <c r="K93" s="11">
        <v>8</v>
      </c>
      <c r="L93" s="11">
        <v>4</v>
      </c>
      <c r="M93" s="9">
        <v>0</v>
      </c>
      <c r="N93" s="96">
        <v>0</v>
      </c>
      <c r="O93" s="55"/>
      <c r="P93" s="23">
        <v>12</v>
      </c>
      <c r="Q93" s="23">
        <v>0</v>
      </c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23</v>
      </c>
      <c r="E94" s="7">
        <v>8</v>
      </c>
      <c r="F94" s="9">
        <v>15</v>
      </c>
      <c r="G94" s="7"/>
      <c r="H94" s="11"/>
      <c r="I94" s="11">
        <v>0</v>
      </c>
      <c r="J94" s="11">
        <v>5</v>
      </c>
      <c r="K94" s="11">
        <v>8</v>
      </c>
      <c r="L94" s="11">
        <v>10</v>
      </c>
      <c r="M94" s="9">
        <v>0</v>
      </c>
      <c r="N94" s="96">
        <v>0</v>
      </c>
      <c r="O94" s="55"/>
      <c r="P94" s="23">
        <v>23</v>
      </c>
      <c r="Q94" s="23">
        <v>0</v>
      </c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/>
      <c r="F95" s="9"/>
      <c r="G95" s="7"/>
      <c r="H95" s="11"/>
      <c r="I95" s="11"/>
      <c r="J95" s="11"/>
      <c r="K95" s="11"/>
      <c r="L95" s="11"/>
      <c r="M95" s="9"/>
      <c r="N95" s="96"/>
      <c r="O95" s="55"/>
      <c r="P95" s="23"/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/>
      <c r="F96" s="9"/>
      <c r="G96" s="52"/>
      <c r="H96" s="121"/>
      <c r="I96" s="121"/>
      <c r="J96" s="11"/>
      <c r="K96" s="11"/>
      <c r="L96" s="11"/>
      <c r="M96" s="9"/>
      <c r="N96" s="96"/>
      <c r="O96" s="21"/>
      <c r="P96" s="23"/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/>
      <c r="F97" s="9"/>
      <c r="G97" s="52"/>
      <c r="H97" s="121"/>
      <c r="I97" s="121"/>
      <c r="J97" s="11"/>
      <c r="K97" s="11"/>
      <c r="L97" s="11"/>
      <c r="M97" s="9"/>
      <c r="N97" s="96"/>
      <c r="O97" s="21"/>
      <c r="P97" s="23"/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24</v>
      </c>
      <c r="E98" s="7">
        <v>6</v>
      </c>
      <c r="F98" s="9">
        <v>18</v>
      </c>
      <c r="G98" s="52"/>
      <c r="H98" s="121"/>
      <c r="I98" s="121"/>
      <c r="J98" s="121"/>
      <c r="K98" s="121"/>
      <c r="L98" s="11">
        <v>0</v>
      </c>
      <c r="M98" s="9">
        <v>10</v>
      </c>
      <c r="N98" s="96">
        <v>14</v>
      </c>
      <c r="O98" s="21">
        <v>3</v>
      </c>
      <c r="P98" s="23">
        <v>24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/>
      <c r="F99" s="9"/>
      <c r="G99" s="52"/>
      <c r="H99" s="121"/>
      <c r="I99" s="121"/>
      <c r="J99" s="121"/>
      <c r="K99" s="121"/>
      <c r="L99" s="11"/>
      <c r="M99" s="9"/>
      <c r="N99" s="96"/>
      <c r="O99" s="21"/>
      <c r="P99" s="23"/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8</v>
      </c>
      <c r="E100" s="7">
        <v>6</v>
      </c>
      <c r="F100" s="9">
        <v>2</v>
      </c>
      <c r="G100" s="52"/>
      <c r="H100" s="121"/>
      <c r="I100" s="121"/>
      <c r="J100" s="121"/>
      <c r="K100" s="121"/>
      <c r="L100" s="11">
        <v>1</v>
      </c>
      <c r="M100" s="9">
        <v>5</v>
      </c>
      <c r="N100" s="96">
        <v>2</v>
      </c>
      <c r="O100" s="21">
        <v>0</v>
      </c>
      <c r="P100" s="23">
        <v>8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5</v>
      </c>
      <c r="E101" s="7">
        <v>2</v>
      </c>
      <c r="F101" s="9">
        <v>3</v>
      </c>
      <c r="G101" s="7">
        <v>0</v>
      </c>
      <c r="H101" s="11">
        <v>0</v>
      </c>
      <c r="I101" s="11">
        <v>0</v>
      </c>
      <c r="J101" s="11">
        <v>0</v>
      </c>
      <c r="K101" s="11">
        <v>2</v>
      </c>
      <c r="L101" s="11">
        <v>0</v>
      </c>
      <c r="M101" s="9">
        <v>2</v>
      </c>
      <c r="N101" s="96">
        <v>1</v>
      </c>
      <c r="O101" s="21">
        <v>0</v>
      </c>
      <c r="P101" s="23">
        <v>5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112</v>
      </c>
      <c r="E102" s="7">
        <v>30</v>
      </c>
      <c r="F102" s="9">
        <v>82</v>
      </c>
      <c r="G102" s="7">
        <v>1</v>
      </c>
      <c r="H102" s="11">
        <v>2</v>
      </c>
      <c r="I102" s="11">
        <v>0</v>
      </c>
      <c r="J102" s="11">
        <v>0</v>
      </c>
      <c r="K102" s="11">
        <v>7</v>
      </c>
      <c r="L102" s="11">
        <v>32</v>
      </c>
      <c r="M102" s="9">
        <v>67</v>
      </c>
      <c r="N102" s="96">
        <v>3</v>
      </c>
      <c r="O102" s="21">
        <v>0</v>
      </c>
      <c r="P102" s="23">
        <v>112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/>
      <c r="F103" s="9"/>
      <c r="G103" s="7"/>
      <c r="H103" s="11"/>
      <c r="I103" s="11"/>
      <c r="J103" s="11"/>
      <c r="K103" s="11"/>
      <c r="L103" s="11"/>
      <c r="M103" s="9"/>
      <c r="N103" s="96"/>
      <c r="O103" s="21"/>
      <c r="P103" s="23"/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26</v>
      </c>
      <c r="E104" s="7">
        <v>17</v>
      </c>
      <c r="F104" s="9">
        <v>9</v>
      </c>
      <c r="G104" s="7">
        <v>5</v>
      </c>
      <c r="H104" s="11">
        <v>6</v>
      </c>
      <c r="I104" s="11">
        <v>7</v>
      </c>
      <c r="J104" s="11">
        <v>0</v>
      </c>
      <c r="K104" s="11">
        <v>6</v>
      </c>
      <c r="L104" s="11">
        <v>1</v>
      </c>
      <c r="M104" s="9">
        <v>1</v>
      </c>
      <c r="N104" s="96">
        <v>0</v>
      </c>
      <c r="O104" s="21">
        <v>0</v>
      </c>
      <c r="P104" s="23">
        <v>26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/>
      <c r="F105" s="9"/>
      <c r="G105" s="28"/>
      <c r="H105" s="57"/>
      <c r="I105" s="57"/>
      <c r="J105" s="57"/>
      <c r="K105" s="57"/>
      <c r="L105" s="57"/>
      <c r="M105" s="120"/>
      <c r="N105" s="101"/>
      <c r="O105" s="29"/>
      <c r="P105" s="23"/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/>
      <c r="F106" s="9"/>
      <c r="G106" s="12"/>
      <c r="H106" s="32"/>
      <c r="I106" s="32"/>
      <c r="J106" s="32"/>
      <c r="K106" s="32"/>
      <c r="L106" s="32"/>
      <c r="M106" s="15"/>
      <c r="N106" s="97"/>
      <c r="O106" s="13"/>
      <c r="P106" s="23"/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1534</v>
      </c>
      <c r="E107" s="140">
        <f t="shared" si="11"/>
        <v>587</v>
      </c>
      <c r="F107" s="158">
        <f t="shared" si="11"/>
        <v>947</v>
      </c>
      <c r="G107" s="43">
        <f t="shared" si="11"/>
        <v>101</v>
      </c>
      <c r="H107" s="44">
        <f t="shared" si="11"/>
        <v>57</v>
      </c>
      <c r="I107" s="44">
        <f t="shared" si="11"/>
        <v>50</v>
      </c>
      <c r="J107" s="44">
        <f t="shared" si="11"/>
        <v>40</v>
      </c>
      <c r="K107" s="44">
        <f t="shared" si="11"/>
        <v>259</v>
      </c>
      <c r="L107" s="44">
        <f t="shared" si="11"/>
        <v>322</v>
      </c>
      <c r="M107" s="330">
        <f t="shared" si="11"/>
        <v>607</v>
      </c>
      <c r="N107" s="331">
        <f t="shared" si="11"/>
        <v>98</v>
      </c>
      <c r="O107" s="332">
        <f t="shared" si="11"/>
        <v>16</v>
      </c>
      <c r="P107" s="44">
        <f t="shared" si="11"/>
        <v>1534</v>
      </c>
      <c r="Q107" s="158">
        <f t="shared" si="11"/>
        <v>10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646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650" t="s">
        <v>2</v>
      </c>
      <c r="F122" s="337" t="s">
        <v>3</v>
      </c>
      <c r="G122" s="40" t="s">
        <v>2</v>
      </c>
      <c r="H122" s="645" t="s">
        <v>3</v>
      </c>
      <c r="I122" s="643" t="s">
        <v>2</v>
      </c>
      <c r="J122" s="645" t="s">
        <v>3</v>
      </c>
      <c r="K122" s="643" t="s">
        <v>2</v>
      </c>
      <c r="L122" s="649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643" t="s">
        <v>2</v>
      </c>
      <c r="H153" s="645" t="s">
        <v>3</v>
      </c>
      <c r="I153" s="644" t="s">
        <v>2</v>
      </c>
      <c r="J153" s="644" t="s">
        <v>3</v>
      </c>
      <c r="K153" s="643" t="s">
        <v>2</v>
      </c>
      <c r="L153" s="645" t="s">
        <v>3</v>
      </c>
      <c r="M153" s="643" t="s">
        <v>2</v>
      </c>
      <c r="N153" s="645" t="s">
        <v>3</v>
      </c>
      <c r="O153" s="643" t="s">
        <v>2</v>
      </c>
      <c r="P153" s="645" t="s">
        <v>3</v>
      </c>
      <c r="Q153" s="643" t="s">
        <v>2</v>
      </c>
      <c r="R153" s="645" t="s">
        <v>3</v>
      </c>
      <c r="S153" s="643" t="s">
        <v>2</v>
      </c>
      <c r="T153" s="645" t="s">
        <v>3</v>
      </c>
      <c r="U153" s="643" t="s">
        <v>2</v>
      </c>
      <c r="V153" s="645" t="s">
        <v>3</v>
      </c>
      <c r="W153" s="643" t="s">
        <v>2</v>
      </c>
      <c r="X153" s="645" t="s">
        <v>3</v>
      </c>
      <c r="Y153" s="643" t="s">
        <v>2</v>
      </c>
      <c r="Z153" s="649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654" t="s">
        <v>1</v>
      </c>
      <c r="E161" s="177" t="s">
        <v>2</v>
      </c>
      <c r="F161" s="652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657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648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91</v>
      </c>
      <c r="E169" s="435">
        <f t="shared" ref="E169:F182" si="22">SUM(G169+I169+K169+M169+O169+Q169+S169+U169)</f>
        <v>49</v>
      </c>
      <c r="F169" s="436">
        <f t="shared" si="22"/>
        <v>42</v>
      </c>
      <c r="G169" s="148">
        <v>5</v>
      </c>
      <c r="H169" s="149">
        <v>6</v>
      </c>
      <c r="I169" s="150">
        <v>3</v>
      </c>
      <c r="J169" s="149">
        <v>6</v>
      </c>
      <c r="K169" s="150">
        <v>8</v>
      </c>
      <c r="L169" s="149">
        <v>2</v>
      </c>
      <c r="M169" s="150">
        <v>1</v>
      </c>
      <c r="N169" s="149">
        <v>1</v>
      </c>
      <c r="O169" s="150">
        <v>10</v>
      </c>
      <c r="P169" s="149">
        <v>3</v>
      </c>
      <c r="Q169" s="150">
        <v>1</v>
      </c>
      <c r="R169" s="149">
        <v>2</v>
      </c>
      <c r="S169" s="150">
        <v>18</v>
      </c>
      <c r="T169" s="149">
        <v>21</v>
      </c>
      <c r="U169" s="150">
        <v>3</v>
      </c>
      <c r="V169" s="437">
        <v>1</v>
      </c>
      <c r="W169" s="438">
        <v>0</v>
      </c>
      <c r="X169" s="439">
        <v>0</v>
      </c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233</v>
      </c>
      <c r="E170" s="441">
        <f t="shared" si="22"/>
        <v>101</v>
      </c>
      <c r="F170" s="442">
        <f t="shared" si="22"/>
        <v>132</v>
      </c>
      <c r="G170" s="443">
        <v>6</v>
      </c>
      <c r="H170" s="444">
        <v>4</v>
      </c>
      <c r="I170" s="445">
        <v>5</v>
      </c>
      <c r="J170" s="444">
        <v>5</v>
      </c>
      <c r="K170" s="445">
        <v>4</v>
      </c>
      <c r="L170" s="444">
        <v>1</v>
      </c>
      <c r="M170" s="445">
        <v>8</v>
      </c>
      <c r="N170" s="444">
        <v>3</v>
      </c>
      <c r="O170" s="445">
        <v>24</v>
      </c>
      <c r="P170" s="444">
        <v>16</v>
      </c>
      <c r="Q170" s="445">
        <v>12</v>
      </c>
      <c r="R170" s="444">
        <v>17</v>
      </c>
      <c r="S170" s="445">
        <v>34</v>
      </c>
      <c r="T170" s="444">
        <v>73</v>
      </c>
      <c r="U170" s="445">
        <v>8</v>
      </c>
      <c r="V170" s="446">
        <v>13</v>
      </c>
      <c r="W170" s="447">
        <v>4</v>
      </c>
      <c r="X170" s="448">
        <v>0</v>
      </c>
      <c r="Y170" s="448"/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0</v>
      </c>
      <c r="E171" s="449">
        <f t="shared" si="22"/>
        <v>0</v>
      </c>
      <c r="F171" s="450">
        <f t="shared" si="22"/>
        <v>0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/>
      <c r="U171" s="453"/>
      <c r="V171" s="454"/>
      <c r="W171" s="455"/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0</v>
      </c>
      <c r="E172" s="135">
        <f t="shared" si="22"/>
        <v>0</v>
      </c>
      <c r="F172" s="458">
        <f t="shared" si="22"/>
        <v>0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/>
      <c r="T172" s="152"/>
      <c r="U172" s="153"/>
      <c r="V172" s="459"/>
      <c r="W172" s="460"/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0</v>
      </c>
      <c r="E173" s="135">
        <f t="shared" si="22"/>
        <v>0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/>
      <c r="U173" s="153"/>
      <c r="V173" s="459"/>
      <c r="W173" s="460"/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46</v>
      </c>
      <c r="E175" s="133">
        <f t="shared" si="22"/>
        <v>24</v>
      </c>
      <c r="F175" s="465">
        <f t="shared" si="22"/>
        <v>22</v>
      </c>
      <c r="G175" s="148">
        <v>1</v>
      </c>
      <c r="H175" s="149">
        <v>1</v>
      </c>
      <c r="I175" s="150">
        <v>2</v>
      </c>
      <c r="J175" s="149"/>
      <c r="K175" s="150">
        <v>1</v>
      </c>
      <c r="L175" s="149"/>
      <c r="M175" s="150">
        <v>1</v>
      </c>
      <c r="N175" s="149"/>
      <c r="O175" s="150">
        <v>4</v>
      </c>
      <c r="P175" s="149">
        <v>1</v>
      </c>
      <c r="Q175" s="150">
        <v>2</v>
      </c>
      <c r="R175" s="149">
        <v>6</v>
      </c>
      <c r="S175" s="150">
        <v>12</v>
      </c>
      <c r="T175" s="149">
        <v>12</v>
      </c>
      <c r="U175" s="150">
        <v>1</v>
      </c>
      <c r="V175" s="437">
        <v>2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126</v>
      </c>
      <c r="E176" s="135">
        <f t="shared" si="22"/>
        <v>47</v>
      </c>
      <c r="F176" s="458">
        <f t="shared" si="22"/>
        <v>79</v>
      </c>
      <c r="G176" s="151">
        <v>2</v>
      </c>
      <c r="H176" s="152">
        <v>1</v>
      </c>
      <c r="I176" s="153">
        <v>3</v>
      </c>
      <c r="J176" s="152"/>
      <c r="K176" s="153"/>
      <c r="L176" s="152"/>
      <c r="M176" s="153"/>
      <c r="N176" s="152"/>
      <c r="O176" s="153">
        <v>3</v>
      </c>
      <c r="P176" s="152">
        <v>9</v>
      </c>
      <c r="Q176" s="153">
        <v>12</v>
      </c>
      <c r="R176" s="152">
        <v>15</v>
      </c>
      <c r="S176" s="153">
        <v>26</v>
      </c>
      <c r="T176" s="152">
        <v>50</v>
      </c>
      <c r="U176" s="153">
        <v>1</v>
      </c>
      <c r="V176" s="459">
        <v>4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43</v>
      </c>
      <c r="E177" s="135">
        <f t="shared" si="22"/>
        <v>22</v>
      </c>
      <c r="F177" s="458">
        <f t="shared" si="22"/>
        <v>21</v>
      </c>
      <c r="G177" s="151">
        <v>1</v>
      </c>
      <c r="H177" s="152"/>
      <c r="I177" s="153">
        <v>2</v>
      </c>
      <c r="J177" s="152"/>
      <c r="K177" s="153">
        <v>1</v>
      </c>
      <c r="L177" s="152"/>
      <c r="M177" s="153">
        <v>1</v>
      </c>
      <c r="N177" s="152"/>
      <c r="O177" s="153">
        <v>4</v>
      </c>
      <c r="P177" s="152">
        <v>1</v>
      </c>
      <c r="Q177" s="153">
        <v>2</v>
      </c>
      <c r="R177" s="152">
        <v>7</v>
      </c>
      <c r="S177" s="153">
        <v>11</v>
      </c>
      <c r="T177" s="152">
        <v>11</v>
      </c>
      <c r="U177" s="153"/>
      <c r="V177" s="459">
        <v>2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32</v>
      </c>
      <c r="E178" s="128">
        <f t="shared" si="22"/>
        <v>9</v>
      </c>
      <c r="F178" s="463">
        <f t="shared" si="22"/>
        <v>23</v>
      </c>
      <c r="G178" s="443"/>
      <c r="H178" s="444">
        <v>2</v>
      </c>
      <c r="I178" s="445">
        <v>1</v>
      </c>
      <c r="J178" s="444"/>
      <c r="K178" s="445"/>
      <c r="L178" s="444"/>
      <c r="M178" s="445"/>
      <c r="N178" s="444"/>
      <c r="O178" s="445">
        <v>1</v>
      </c>
      <c r="P178" s="444">
        <v>2</v>
      </c>
      <c r="Q178" s="445">
        <v>4</v>
      </c>
      <c r="R178" s="444">
        <v>5</v>
      </c>
      <c r="S178" s="445">
        <v>3</v>
      </c>
      <c r="T178" s="444">
        <v>14</v>
      </c>
      <c r="U178" s="445"/>
      <c r="V178" s="446"/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44</v>
      </c>
      <c r="E179" s="133">
        <f t="shared" si="22"/>
        <v>18</v>
      </c>
      <c r="F179" s="465">
        <f t="shared" si="22"/>
        <v>26</v>
      </c>
      <c r="G179" s="148"/>
      <c r="H179" s="149"/>
      <c r="I179" s="150"/>
      <c r="J179" s="149"/>
      <c r="K179" s="150"/>
      <c r="L179" s="149"/>
      <c r="M179" s="150"/>
      <c r="N179" s="149">
        <v>1</v>
      </c>
      <c r="O179" s="150">
        <v>1</v>
      </c>
      <c r="P179" s="149">
        <v>1</v>
      </c>
      <c r="Q179" s="150">
        <v>4</v>
      </c>
      <c r="R179" s="149">
        <v>1</v>
      </c>
      <c r="S179" s="150">
        <v>11</v>
      </c>
      <c r="T179" s="149">
        <v>22</v>
      </c>
      <c r="U179" s="150">
        <v>2</v>
      </c>
      <c r="V179" s="437">
        <v>1</v>
      </c>
      <c r="W179" s="438">
        <v>3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112</v>
      </c>
      <c r="E180" s="135">
        <f t="shared" si="22"/>
        <v>43</v>
      </c>
      <c r="F180" s="458">
        <f t="shared" si="22"/>
        <v>69</v>
      </c>
      <c r="G180" s="151"/>
      <c r="H180" s="152"/>
      <c r="I180" s="153"/>
      <c r="J180" s="152"/>
      <c r="K180" s="153"/>
      <c r="L180" s="152"/>
      <c r="M180" s="153">
        <v>2</v>
      </c>
      <c r="N180" s="152">
        <v>3</v>
      </c>
      <c r="O180" s="153">
        <v>7</v>
      </c>
      <c r="P180" s="152">
        <v>4</v>
      </c>
      <c r="Q180" s="153">
        <v>8</v>
      </c>
      <c r="R180" s="152">
        <v>6</v>
      </c>
      <c r="S180" s="153">
        <v>19</v>
      </c>
      <c r="T180" s="152">
        <v>54</v>
      </c>
      <c r="U180" s="153">
        <v>7</v>
      </c>
      <c r="V180" s="459">
        <v>2</v>
      </c>
      <c r="W180" s="460">
        <v>13</v>
      </c>
      <c r="X180" s="461">
        <v>1</v>
      </c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44</v>
      </c>
      <c r="E181" s="135">
        <f t="shared" si="22"/>
        <v>19</v>
      </c>
      <c r="F181" s="458">
        <f t="shared" si="22"/>
        <v>25</v>
      </c>
      <c r="G181" s="151"/>
      <c r="H181" s="152"/>
      <c r="I181" s="153"/>
      <c r="J181" s="152"/>
      <c r="K181" s="153"/>
      <c r="L181" s="152"/>
      <c r="M181" s="153"/>
      <c r="N181" s="152">
        <v>1</v>
      </c>
      <c r="O181" s="153">
        <v>1</v>
      </c>
      <c r="P181" s="152">
        <v>1</v>
      </c>
      <c r="Q181" s="153">
        <v>4</v>
      </c>
      <c r="R181" s="152"/>
      <c r="S181" s="153">
        <v>11</v>
      </c>
      <c r="T181" s="152">
        <v>21</v>
      </c>
      <c r="U181" s="153">
        <v>3</v>
      </c>
      <c r="V181" s="459">
        <v>2</v>
      </c>
      <c r="W181" s="460">
        <v>3</v>
      </c>
      <c r="X181" s="461"/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44</v>
      </c>
      <c r="E182" s="128">
        <f t="shared" si="22"/>
        <v>16</v>
      </c>
      <c r="F182" s="463">
        <f t="shared" si="22"/>
        <v>28</v>
      </c>
      <c r="G182" s="443"/>
      <c r="H182" s="444"/>
      <c r="I182" s="445"/>
      <c r="J182" s="444"/>
      <c r="K182" s="445"/>
      <c r="L182" s="444"/>
      <c r="M182" s="445">
        <v>1</v>
      </c>
      <c r="N182" s="444">
        <v>1</v>
      </c>
      <c r="O182" s="445">
        <v>2</v>
      </c>
      <c r="P182" s="444">
        <v>2</v>
      </c>
      <c r="Q182" s="445">
        <v>2</v>
      </c>
      <c r="R182" s="444">
        <v>2</v>
      </c>
      <c r="S182" s="445">
        <v>7</v>
      </c>
      <c r="T182" s="444">
        <v>23</v>
      </c>
      <c r="U182" s="445">
        <v>4</v>
      </c>
      <c r="V182" s="446"/>
      <c r="W182" s="447">
        <v>5</v>
      </c>
      <c r="X182" s="448"/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29</v>
      </c>
      <c r="E183" s="133">
        <f>SUM(G183+I183+K183+M183+O183+Q183+U183)</f>
        <v>16</v>
      </c>
      <c r="F183" s="465">
        <f>SUM(H183+J183+L183+N183+P183+R183+V183)</f>
        <v>13</v>
      </c>
      <c r="G183" s="148">
        <v>5</v>
      </c>
      <c r="H183" s="149">
        <v>3</v>
      </c>
      <c r="I183" s="150">
        <v>3</v>
      </c>
      <c r="J183" s="149">
        <v>5</v>
      </c>
      <c r="K183" s="150">
        <v>2</v>
      </c>
      <c r="L183" s="149">
        <v>1</v>
      </c>
      <c r="M183" s="150"/>
      <c r="N183" s="149">
        <v>1</v>
      </c>
      <c r="O183" s="150">
        <v>5</v>
      </c>
      <c r="P183" s="149">
        <v>1</v>
      </c>
      <c r="Q183" s="150">
        <v>1</v>
      </c>
      <c r="R183" s="149">
        <v>2</v>
      </c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125</v>
      </c>
      <c r="E184" s="135">
        <f>SUM(G184+I184+K184+M184+O184+Q184+U184)</f>
        <v>54</v>
      </c>
      <c r="F184" s="458">
        <f>SUM(H184+J184+L184+N184+P184+R184+V184)</f>
        <v>71</v>
      </c>
      <c r="G184" s="151">
        <v>26</v>
      </c>
      <c r="H184" s="152">
        <v>29</v>
      </c>
      <c r="I184" s="153">
        <v>3</v>
      </c>
      <c r="J184" s="152">
        <v>19</v>
      </c>
      <c r="K184" s="153">
        <v>4</v>
      </c>
      <c r="L184" s="152">
        <v>6</v>
      </c>
      <c r="M184" s="153">
        <v>1</v>
      </c>
      <c r="N184" s="152"/>
      <c r="O184" s="153">
        <v>17</v>
      </c>
      <c r="P184" s="152">
        <v>12</v>
      </c>
      <c r="Q184" s="153">
        <v>3</v>
      </c>
      <c r="R184" s="152">
        <v>5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25</v>
      </c>
      <c r="E185" s="135">
        <f t="shared" ref="E185:F200" si="23">SUM(G185+I185+K185+M185+O185+Q185+S185+U185)</f>
        <v>16</v>
      </c>
      <c r="F185" s="458">
        <f t="shared" si="23"/>
        <v>9</v>
      </c>
      <c r="G185" s="151">
        <v>4</v>
      </c>
      <c r="H185" s="152">
        <v>2</v>
      </c>
      <c r="I185" s="153">
        <v>3</v>
      </c>
      <c r="J185" s="152">
        <v>6</v>
      </c>
      <c r="K185" s="153">
        <v>2</v>
      </c>
      <c r="L185" s="152">
        <v>1</v>
      </c>
      <c r="M185" s="153"/>
      <c r="N185" s="152"/>
      <c r="O185" s="153">
        <v>6</v>
      </c>
      <c r="P185" s="152"/>
      <c r="Q185" s="153">
        <v>1</v>
      </c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10</v>
      </c>
      <c r="E186" s="128">
        <f t="shared" si="23"/>
        <v>4</v>
      </c>
      <c r="F186" s="463">
        <f t="shared" si="23"/>
        <v>6</v>
      </c>
      <c r="G186" s="443">
        <v>3</v>
      </c>
      <c r="H186" s="444">
        <v>5</v>
      </c>
      <c r="I186" s="445"/>
      <c r="J186" s="444">
        <v>1</v>
      </c>
      <c r="K186" s="445"/>
      <c r="L186" s="444"/>
      <c r="M186" s="445"/>
      <c r="N186" s="444"/>
      <c r="O186" s="445">
        <v>1</v>
      </c>
      <c r="P186" s="444"/>
      <c r="Q186" s="445"/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21</v>
      </c>
      <c r="E187" s="449">
        <f t="shared" si="23"/>
        <v>10</v>
      </c>
      <c r="F187" s="450">
        <f t="shared" si="23"/>
        <v>11</v>
      </c>
      <c r="G187" s="451"/>
      <c r="H187" s="452"/>
      <c r="I187" s="453"/>
      <c r="J187" s="452"/>
      <c r="K187" s="453"/>
      <c r="L187" s="452"/>
      <c r="M187" s="453">
        <v>1</v>
      </c>
      <c r="N187" s="452"/>
      <c r="O187" s="453">
        <v>1</v>
      </c>
      <c r="P187" s="452"/>
      <c r="Q187" s="453"/>
      <c r="R187" s="452"/>
      <c r="S187" s="453">
        <v>6</v>
      </c>
      <c r="T187" s="452">
        <v>9</v>
      </c>
      <c r="U187" s="453">
        <v>2</v>
      </c>
      <c r="V187" s="454">
        <v>2</v>
      </c>
      <c r="W187" s="455">
        <v>0</v>
      </c>
      <c r="X187" s="456">
        <v>1</v>
      </c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90</v>
      </c>
      <c r="E188" s="135">
        <f t="shared" si="23"/>
        <v>24</v>
      </c>
      <c r="F188" s="458">
        <f t="shared" si="23"/>
        <v>66</v>
      </c>
      <c r="G188" s="151"/>
      <c r="H188" s="152"/>
      <c r="I188" s="153"/>
      <c r="J188" s="152"/>
      <c r="K188" s="153"/>
      <c r="L188" s="152"/>
      <c r="M188" s="153"/>
      <c r="N188" s="152"/>
      <c r="O188" s="153">
        <v>1</v>
      </c>
      <c r="P188" s="152">
        <v>1</v>
      </c>
      <c r="Q188" s="153">
        <v>2</v>
      </c>
      <c r="R188" s="152">
        <v>2</v>
      </c>
      <c r="S188" s="153">
        <v>17</v>
      </c>
      <c r="T188" s="152">
        <v>62</v>
      </c>
      <c r="U188" s="153">
        <v>4</v>
      </c>
      <c r="V188" s="459">
        <v>1</v>
      </c>
      <c r="W188" s="460">
        <v>0</v>
      </c>
      <c r="X188" s="461">
        <v>4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12</v>
      </c>
      <c r="E189" s="135">
        <f t="shared" si="23"/>
        <v>4</v>
      </c>
      <c r="F189" s="458">
        <f t="shared" si="23"/>
        <v>8</v>
      </c>
      <c r="G189" s="151"/>
      <c r="H189" s="152"/>
      <c r="I189" s="153"/>
      <c r="J189" s="152"/>
      <c r="K189" s="153"/>
      <c r="L189" s="152"/>
      <c r="M189" s="153">
        <v>1</v>
      </c>
      <c r="N189" s="152"/>
      <c r="O189" s="153"/>
      <c r="P189" s="152"/>
      <c r="Q189" s="153"/>
      <c r="R189" s="152"/>
      <c r="S189" s="153">
        <v>2</v>
      </c>
      <c r="T189" s="152">
        <v>7</v>
      </c>
      <c r="U189" s="153">
        <v>1</v>
      </c>
      <c r="V189" s="459">
        <v>1</v>
      </c>
      <c r="W189" s="460">
        <v>0</v>
      </c>
      <c r="X189" s="461">
        <v>1</v>
      </c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10</v>
      </c>
      <c r="E190" s="136">
        <f t="shared" si="23"/>
        <v>5</v>
      </c>
      <c r="F190" s="486">
        <f t="shared" si="23"/>
        <v>5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>
        <v>1</v>
      </c>
      <c r="R190" s="488"/>
      <c r="S190" s="489">
        <v>2</v>
      </c>
      <c r="T190" s="488">
        <v>4</v>
      </c>
      <c r="U190" s="489">
        <v>2</v>
      </c>
      <c r="V190" s="490">
        <v>1</v>
      </c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44</v>
      </c>
      <c r="E191" s="133">
        <f t="shared" si="23"/>
        <v>24</v>
      </c>
      <c r="F191" s="465">
        <f t="shared" si="23"/>
        <v>20</v>
      </c>
      <c r="G191" s="148"/>
      <c r="H191" s="149"/>
      <c r="I191" s="150"/>
      <c r="J191" s="149"/>
      <c r="K191" s="150">
        <v>1</v>
      </c>
      <c r="L191" s="149"/>
      <c r="M191" s="150">
        <v>6</v>
      </c>
      <c r="N191" s="149">
        <v>1</v>
      </c>
      <c r="O191" s="150">
        <v>12</v>
      </c>
      <c r="P191" s="149">
        <v>12</v>
      </c>
      <c r="Q191" s="150">
        <v>5</v>
      </c>
      <c r="R191" s="149">
        <v>7</v>
      </c>
      <c r="S191" s="150"/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185</v>
      </c>
      <c r="E192" s="135">
        <f t="shared" si="23"/>
        <v>94</v>
      </c>
      <c r="F192" s="458">
        <f t="shared" si="23"/>
        <v>91</v>
      </c>
      <c r="G192" s="151"/>
      <c r="H192" s="152"/>
      <c r="I192" s="153"/>
      <c r="J192" s="152"/>
      <c r="K192" s="153">
        <v>1</v>
      </c>
      <c r="L192" s="152">
        <v>1</v>
      </c>
      <c r="M192" s="153">
        <v>6</v>
      </c>
      <c r="N192" s="152">
        <v>8</v>
      </c>
      <c r="O192" s="153">
        <v>30</v>
      </c>
      <c r="P192" s="152">
        <v>22</v>
      </c>
      <c r="Q192" s="153">
        <v>50</v>
      </c>
      <c r="R192" s="152">
        <v>59</v>
      </c>
      <c r="S192" s="153">
        <v>7</v>
      </c>
      <c r="T192" s="152">
        <v>1</v>
      </c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26</v>
      </c>
      <c r="E193" s="135">
        <f t="shared" si="23"/>
        <v>15</v>
      </c>
      <c r="F193" s="458">
        <f t="shared" si="23"/>
        <v>11</v>
      </c>
      <c r="G193" s="151"/>
      <c r="H193" s="152"/>
      <c r="I193" s="153"/>
      <c r="J193" s="152"/>
      <c r="K193" s="153">
        <v>1</v>
      </c>
      <c r="L193" s="152"/>
      <c r="M193" s="153">
        <v>4</v>
      </c>
      <c r="N193" s="152">
        <v>1</v>
      </c>
      <c r="O193" s="153">
        <v>9</v>
      </c>
      <c r="P193" s="152">
        <v>8</v>
      </c>
      <c r="Q193" s="153">
        <v>1</v>
      </c>
      <c r="R193" s="152">
        <v>2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1</v>
      </c>
      <c r="E194" s="128">
        <f t="shared" si="23"/>
        <v>0</v>
      </c>
      <c r="F194" s="463">
        <f t="shared" si="23"/>
        <v>1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/>
      <c r="R194" s="444">
        <v>1</v>
      </c>
      <c r="S194" s="445"/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43</v>
      </c>
      <c r="E195" s="449">
        <f t="shared" si="23"/>
        <v>7</v>
      </c>
      <c r="F195" s="450">
        <f t="shared" si="23"/>
        <v>36</v>
      </c>
      <c r="G195" s="451"/>
      <c r="H195" s="452"/>
      <c r="I195" s="453"/>
      <c r="J195" s="452"/>
      <c r="K195" s="453"/>
      <c r="L195" s="452"/>
      <c r="M195" s="453"/>
      <c r="N195" s="452"/>
      <c r="O195" s="453">
        <v>1</v>
      </c>
      <c r="P195" s="452">
        <v>1</v>
      </c>
      <c r="Q195" s="453"/>
      <c r="R195" s="452">
        <v>1</v>
      </c>
      <c r="S195" s="453">
        <v>4</v>
      </c>
      <c r="T195" s="452">
        <v>29</v>
      </c>
      <c r="U195" s="453">
        <v>2</v>
      </c>
      <c r="V195" s="454">
        <v>5</v>
      </c>
      <c r="W195" s="455">
        <v>0</v>
      </c>
      <c r="X195" s="456">
        <v>1</v>
      </c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133</v>
      </c>
      <c r="E196" s="135">
        <f t="shared" si="23"/>
        <v>30</v>
      </c>
      <c r="F196" s="458">
        <f t="shared" si="23"/>
        <v>103</v>
      </c>
      <c r="G196" s="151"/>
      <c r="H196" s="152"/>
      <c r="I196" s="153"/>
      <c r="J196" s="152"/>
      <c r="K196" s="153"/>
      <c r="L196" s="152"/>
      <c r="M196" s="153">
        <v>1</v>
      </c>
      <c r="N196" s="152"/>
      <c r="O196" s="153">
        <v>2</v>
      </c>
      <c r="P196" s="152"/>
      <c r="Q196" s="153"/>
      <c r="R196" s="152">
        <v>3</v>
      </c>
      <c r="S196" s="153">
        <v>26</v>
      </c>
      <c r="T196" s="152">
        <v>80</v>
      </c>
      <c r="U196" s="153">
        <v>1</v>
      </c>
      <c r="V196" s="459">
        <v>20</v>
      </c>
      <c r="W196" s="460">
        <v>1</v>
      </c>
      <c r="X196" s="461">
        <v>3</v>
      </c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41</v>
      </c>
      <c r="E197" s="135">
        <f t="shared" si="23"/>
        <v>8</v>
      </c>
      <c r="F197" s="458">
        <f t="shared" si="23"/>
        <v>33</v>
      </c>
      <c r="G197" s="151"/>
      <c r="H197" s="152"/>
      <c r="I197" s="153"/>
      <c r="J197" s="152"/>
      <c r="K197" s="153"/>
      <c r="L197" s="152"/>
      <c r="M197" s="153"/>
      <c r="N197" s="152"/>
      <c r="O197" s="153">
        <v>1</v>
      </c>
      <c r="P197" s="152">
        <v>1</v>
      </c>
      <c r="Q197" s="153"/>
      <c r="R197" s="152">
        <v>1</v>
      </c>
      <c r="S197" s="153">
        <v>5</v>
      </c>
      <c r="T197" s="152">
        <v>26</v>
      </c>
      <c r="U197" s="153">
        <v>2</v>
      </c>
      <c r="V197" s="459">
        <v>5</v>
      </c>
      <c r="W197" s="460">
        <v>0</v>
      </c>
      <c r="X197" s="461">
        <v>1</v>
      </c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28</v>
      </c>
      <c r="E198" s="136">
        <f t="shared" si="23"/>
        <v>8</v>
      </c>
      <c r="F198" s="486">
        <f t="shared" si="23"/>
        <v>20</v>
      </c>
      <c r="G198" s="487"/>
      <c r="H198" s="488"/>
      <c r="I198" s="489"/>
      <c r="J198" s="488"/>
      <c r="K198" s="489"/>
      <c r="L198" s="488"/>
      <c r="M198" s="489">
        <v>1</v>
      </c>
      <c r="N198" s="488"/>
      <c r="O198" s="489">
        <v>1</v>
      </c>
      <c r="P198" s="488">
        <v>1</v>
      </c>
      <c r="Q198" s="489"/>
      <c r="R198" s="488">
        <v>1</v>
      </c>
      <c r="S198" s="489">
        <v>5</v>
      </c>
      <c r="T198" s="488">
        <v>14</v>
      </c>
      <c r="U198" s="489">
        <v>1</v>
      </c>
      <c r="V198" s="490">
        <v>4</v>
      </c>
      <c r="W198" s="491">
        <v>0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6</v>
      </c>
      <c r="E203" s="501">
        <f t="shared" si="25"/>
        <v>2</v>
      </c>
      <c r="F203" s="502">
        <f t="shared" si="25"/>
        <v>4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1</v>
      </c>
      <c r="T203" s="452">
        <v>1</v>
      </c>
      <c r="U203" s="453">
        <v>1</v>
      </c>
      <c r="V203" s="454">
        <v>3</v>
      </c>
      <c r="W203" s="455">
        <v>1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46</v>
      </c>
      <c r="E204" s="495">
        <f t="shared" si="25"/>
        <v>12</v>
      </c>
      <c r="F204" s="496">
        <f t="shared" si="25"/>
        <v>34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3</v>
      </c>
      <c r="T204" s="152">
        <v>16</v>
      </c>
      <c r="U204" s="153">
        <v>9</v>
      </c>
      <c r="V204" s="459">
        <v>18</v>
      </c>
      <c r="W204" s="460">
        <v>2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6</v>
      </c>
      <c r="E205" s="495">
        <f t="shared" si="25"/>
        <v>2</v>
      </c>
      <c r="F205" s="496">
        <f t="shared" si="25"/>
        <v>4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1</v>
      </c>
      <c r="T205" s="152">
        <v>1</v>
      </c>
      <c r="U205" s="153">
        <v>1</v>
      </c>
      <c r="V205" s="459">
        <v>3</v>
      </c>
      <c r="W205" s="460">
        <v>1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11</v>
      </c>
      <c r="E206" s="498">
        <f t="shared" si="25"/>
        <v>3</v>
      </c>
      <c r="F206" s="499">
        <f t="shared" si="25"/>
        <v>8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1</v>
      </c>
      <c r="T206" s="444">
        <v>4</v>
      </c>
      <c r="U206" s="445">
        <v>2</v>
      </c>
      <c r="V206" s="446">
        <v>4</v>
      </c>
      <c r="W206" s="447">
        <v>2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>
        <v>0</v>
      </c>
      <c r="X218" s="529"/>
      <c r="Y218" s="529"/>
      <c r="Z218" s="634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233</v>
      </c>
      <c r="E219" s="532">
        <f t="shared" si="25"/>
        <v>101</v>
      </c>
      <c r="F219" s="534">
        <f t="shared" si="25"/>
        <v>132</v>
      </c>
      <c r="G219" s="635">
        <f t="shared" ref="G219:L222" si="26">SUM(G171+G175+G179+G183+G187+G191+G195+G207+G211+G215)</f>
        <v>6</v>
      </c>
      <c r="H219" s="534">
        <f t="shared" si="26"/>
        <v>4</v>
      </c>
      <c r="I219" s="635">
        <f t="shared" si="26"/>
        <v>5</v>
      </c>
      <c r="J219" s="534">
        <f t="shared" si="26"/>
        <v>5</v>
      </c>
      <c r="K219" s="635">
        <f t="shared" si="26"/>
        <v>4</v>
      </c>
      <c r="L219" s="534">
        <f t="shared" si="26"/>
        <v>1</v>
      </c>
      <c r="M219" s="635">
        <f>SUM(M171+M175+M179+M183+M187+M191+M195+M199+M203+M207+M211+M215)</f>
        <v>8</v>
      </c>
      <c r="N219" s="534">
        <f t="shared" ref="N219:R219" si="27">SUM(N171+N175+N179+N183+N187+N191+N195+N199+N203+N207+N211+N215)</f>
        <v>3</v>
      </c>
      <c r="O219" s="635">
        <f t="shared" si="27"/>
        <v>24</v>
      </c>
      <c r="P219" s="534">
        <f t="shared" si="27"/>
        <v>16</v>
      </c>
      <c r="Q219" s="635">
        <f t="shared" si="27"/>
        <v>12</v>
      </c>
      <c r="R219" s="534">
        <f t="shared" si="27"/>
        <v>17</v>
      </c>
      <c r="S219" s="635">
        <f t="shared" ref="S219:V222" si="28">SUM(S171+S175+S179+S187+S191+S195+S199+S203+S207+S211+S215)</f>
        <v>34</v>
      </c>
      <c r="T219" s="534">
        <f t="shared" si="28"/>
        <v>73</v>
      </c>
      <c r="U219" s="635">
        <f t="shared" si="28"/>
        <v>8</v>
      </c>
      <c r="V219" s="636">
        <f t="shared" si="28"/>
        <v>13</v>
      </c>
      <c r="W219" s="635">
        <f t="shared" ref="W219:Y222" si="29">SUM(W171+W175+W179+W187+W195+W199+W203+W207+W211+W215)</f>
        <v>4</v>
      </c>
      <c r="X219" s="538">
        <f t="shared" si="29"/>
        <v>2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817</v>
      </c>
      <c r="E220" s="540">
        <f t="shared" ref="E220:F222" si="30">SUM(G220+I220+K220+M220+O220+Q220+S220+U220)</f>
        <v>304</v>
      </c>
      <c r="F220" s="541">
        <f>SUM(H220+J220+L220+N220+P220+R220+T220+V220)</f>
        <v>513</v>
      </c>
      <c r="G220" s="542">
        <f t="shared" si="26"/>
        <v>28</v>
      </c>
      <c r="H220" s="541">
        <f>SUM(H172+H176+H180+H184+H188+H192+H196+H208+H212+H216)</f>
        <v>30</v>
      </c>
      <c r="I220" s="542">
        <f t="shared" si="26"/>
        <v>6</v>
      </c>
      <c r="J220" s="541">
        <f>SUM(J172+J176+J180+J184+J188+J192+J196+J208+J212+J216)</f>
        <v>19</v>
      </c>
      <c r="K220" s="542">
        <f t="shared" si="26"/>
        <v>5</v>
      </c>
      <c r="L220" s="541">
        <f>SUM(L172+L176+L180+L184+L188+L192+L196+L208+L212+L216)</f>
        <v>7</v>
      </c>
      <c r="M220" s="542">
        <f t="shared" ref="M220:R222" si="31">SUM(M172+M176+M180+M184+M188+M192+M196+M200+M204+M208+M212+M216)</f>
        <v>10</v>
      </c>
      <c r="N220" s="541">
        <f t="shared" si="31"/>
        <v>11</v>
      </c>
      <c r="O220" s="542">
        <f t="shared" si="31"/>
        <v>60</v>
      </c>
      <c r="P220" s="541">
        <f t="shared" si="31"/>
        <v>48</v>
      </c>
      <c r="Q220" s="542">
        <f t="shared" si="31"/>
        <v>75</v>
      </c>
      <c r="R220" s="541">
        <f t="shared" si="31"/>
        <v>90</v>
      </c>
      <c r="S220" s="542">
        <f t="shared" si="28"/>
        <v>98</v>
      </c>
      <c r="T220" s="541">
        <f t="shared" si="28"/>
        <v>263</v>
      </c>
      <c r="U220" s="542">
        <f t="shared" si="28"/>
        <v>22</v>
      </c>
      <c r="V220" s="638">
        <f t="shared" si="28"/>
        <v>45</v>
      </c>
      <c r="W220" s="542">
        <f t="shared" si="29"/>
        <v>16</v>
      </c>
      <c r="X220" s="540">
        <f t="shared" si="29"/>
        <v>8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197</v>
      </c>
      <c r="E221" s="540">
        <f t="shared" si="30"/>
        <v>86</v>
      </c>
      <c r="F221" s="541">
        <f t="shared" si="30"/>
        <v>111</v>
      </c>
      <c r="G221" s="542">
        <f t="shared" si="26"/>
        <v>5</v>
      </c>
      <c r="H221" s="541">
        <f>SUM(H173+H177+H181+H185+H189+H193+H197+H209+H213+H217)</f>
        <v>2</v>
      </c>
      <c r="I221" s="542">
        <f t="shared" si="26"/>
        <v>5</v>
      </c>
      <c r="J221" s="541">
        <f>SUM(J173+J177+J181+J185+J189+J193+J197+J209+J213+J217)</f>
        <v>6</v>
      </c>
      <c r="K221" s="542">
        <f t="shared" si="26"/>
        <v>4</v>
      </c>
      <c r="L221" s="541">
        <f>SUM(L173+L177+L181+L185+L189+L193+L197+L209+L213+L217)</f>
        <v>1</v>
      </c>
      <c r="M221" s="542">
        <f t="shared" si="31"/>
        <v>6</v>
      </c>
      <c r="N221" s="541">
        <f t="shared" si="31"/>
        <v>2</v>
      </c>
      <c r="O221" s="542">
        <f t="shared" si="31"/>
        <v>21</v>
      </c>
      <c r="P221" s="541">
        <f t="shared" si="31"/>
        <v>11</v>
      </c>
      <c r="Q221" s="542">
        <f t="shared" si="31"/>
        <v>8</v>
      </c>
      <c r="R221" s="541">
        <f t="shared" si="31"/>
        <v>10</v>
      </c>
      <c r="S221" s="542">
        <f t="shared" si="28"/>
        <v>30</v>
      </c>
      <c r="T221" s="541">
        <f t="shared" si="28"/>
        <v>66</v>
      </c>
      <c r="U221" s="542">
        <f t="shared" si="28"/>
        <v>7</v>
      </c>
      <c r="V221" s="638">
        <f t="shared" si="28"/>
        <v>13</v>
      </c>
      <c r="W221" s="542">
        <f t="shared" si="29"/>
        <v>4</v>
      </c>
      <c r="X221" s="540">
        <f t="shared" si="29"/>
        <v>2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136</v>
      </c>
      <c r="E222" s="545">
        <f t="shared" si="30"/>
        <v>45</v>
      </c>
      <c r="F222" s="546">
        <f t="shared" si="30"/>
        <v>91</v>
      </c>
      <c r="G222" s="547">
        <f t="shared" ref="G222" si="32">SUM(G174+G178+G182+G186+G190+G194+G198+G210+G214+G218)</f>
        <v>3</v>
      </c>
      <c r="H222" s="546">
        <f>SUM(H174+H178+H182+H186+H190+H194+H198+H210+H214+H218)</f>
        <v>7</v>
      </c>
      <c r="I222" s="547">
        <f t="shared" si="26"/>
        <v>1</v>
      </c>
      <c r="J222" s="546">
        <f>SUM(J174+J178+J182+J186+J190+J194+J198+J210+J214+J218)</f>
        <v>1</v>
      </c>
      <c r="K222" s="547">
        <f t="shared" si="26"/>
        <v>0</v>
      </c>
      <c r="L222" s="546">
        <f>SUM(L174+L178+L182+L186+L190+L194+L198+L210+L214+L218)</f>
        <v>0</v>
      </c>
      <c r="M222" s="547">
        <f t="shared" si="31"/>
        <v>2</v>
      </c>
      <c r="N222" s="546">
        <f t="shared" si="31"/>
        <v>1</v>
      </c>
      <c r="O222" s="547">
        <f t="shared" si="31"/>
        <v>5</v>
      </c>
      <c r="P222" s="546">
        <f t="shared" si="31"/>
        <v>5</v>
      </c>
      <c r="Q222" s="547">
        <f t="shared" si="31"/>
        <v>7</v>
      </c>
      <c r="R222" s="546">
        <f t="shared" si="31"/>
        <v>9</v>
      </c>
      <c r="S222" s="547">
        <f t="shared" si="28"/>
        <v>18</v>
      </c>
      <c r="T222" s="546">
        <f t="shared" si="28"/>
        <v>59</v>
      </c>
      <c r="U222" s="547">
        <f t="shared" si="28"/>
        <v>9</v>
      </c>
      <c r="V222" s="639">
        <f t="shared" si="28"/>
        <v>9</v>
      </c>
      <c r="W222" s="549">
        <f t="shared" si="29"/>
        <v>7</v>
      </c>
      <c r="X222" s="545">
        <f t="shared" si="29"/>
        <v>0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653" t="s">
        <v>1</v>
      </c>
      <c r="E226" s="653" t="s">
        <v>2</v>
      </c>
      <c r="F226" s="641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4838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00000000-0002-0000-0500-000000000000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00000000-0002-0000-0500-000001000000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00000000-0002-0000-0500-000002000000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00000000-0002-0000-0500-000003000000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00000000-0002-0000-0500-000004000000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00000000-0002-0000-0500-000005000000}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N38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",[7]NOMBRE!B2," - ","( ",[7]NOMBRE!C2,[7]NOMBRE!D2,[7]NOMBRE!E2,[7]NOMBRE!F2,[7]NOMBRE!G2,"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",[7]NOMBRE!B6," - ","( ",[7]NOMBRE!C6,[7]NOMBRE!D6," )")</f>
        <v>MES: JUNIO - ( 06 )</v>
      </c>
      <c r="BU4" s="47"/>
      <c r="BV4" s="47"/>
      <c r="BW4" s="47"/>
    </row>
    <row r="5" spans="1:90" ht="16.149999999999999" customHeight="1" x14ac:dyDescent="0.2">
      <c r="A5" s="45" t="str">
        <f>CONCATENATE("AÑO: ",[7]NOMBRE!B7)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664" t="s">
        <v>2</v>
      </c>
      <c r="H11" s="667" t="s">
        <v>3</v>
      </c>
      <c r="I11" s="664" t="s">
        <v>2</v>
      </c>
      <c r="J11" s="667" t="s">
        <v>3</v>
      </c>
      <c r="K11" s="664" t="s">
        <v>2</v>
      </c>
      <c r="L11" s="667" t="s">
        <v>3</v>
      </c>
      <c r="M11" s="664" t="s">
        <v>2</v>
      </c>
      <c r="N11" s="667" t="s">
        <v>3</v>
      </c>
      <c r="O11" s="664" t="s">
        <v>2</v>
      </c>
      <c r="P11" s="667" t="s">
        <v>3</v>
      </c>
      <c r="Q11" s="664" t="s">
        <v>2</v>
      </c>
      <c r="R11" s="667" t="s">
        <v>3</v>
      </c>
      <c r="S11" s="664" t="s">
        <v>2</v>
      </c>
      <c r="T11" s="667" t="s">
        <v>3</v>
      </c>
      <c r="U11" s="664" t="s">
        <v>2</v>
      </c>
      <c r="V11" s="667" t="s">
        <v>3</v>
      </c>
      <c r="W11" s="664" t="s">
        <v>2</v>
      </c>
      <c r="X11" s="667" t="s">
        <v>3</v>
      </c>
      <c r="Y11" s="664" t="s">
        <v>2</v>
      </c>
      <c r="Z11" s="667" t="s">
        <v>3</v>
      </c>
      <c r="AA11" s="664" t="s">
        <v>2</v>
      </c>
      <c r="AB11" s="667" t="s">
        <v>3</v>
      </c>
      <c r="AC11" s="664" t="s">
        <v>2</v>
      </c>
      <c r="AD11" s="666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232</v>
      </c>
      <c r="E12" s="193">
        <f t="shared" ref="E12:F15" si="0">SUM(G12+I12+K12+M12+O12+Q12+S12+U12+W12+Y12+AA12+AC12)</f>
        <v>88</v>
      </c>
      <c r="F12" s="194">
        <f>SUM(H12+J12+L12+N12+P12+R12+T12+V12+X12+Z12+AB12+AD12)</f>
        <v>144</v>
      </c>
      <c r="G12" s="18">
        <v>1</v>
      </c>
      <c r="H12" s="19">
        <v>0</v>
      </c>
      <c r="I12" s="1">
        <v>1</v>
      </c>
      <c r="J12" s="19">
        <v>0</v>
      </c>
      <c r="K12" s="1">
        <v>1</v>
      </c>
      <c r="L12" s="19">
        <v>0</v>
      </c>
      <c r="M12" s="18">
        <v>0</v>
      </c>
      <c r="N12" s="19">
        <v>0</v>
      </c>
      <c r="O12" s="18">
        <v>2</v>
      </c>
      <c r="P12" s="19">
        <v>1</v>
      </c>
      <c r="Q12" s="18">
        <v>0</v>
      </c>
      <c r="R12" s="20">
        <v>1</v>
      </c>
      <c r="S12" s="18">
        <v>1</v>
      </c>
      <c r="T12" s="20">
        <v>3</v>
      </c>
      <c r="U12" s="18">
        <v>7</v>
      </c>
      <c r="V12" s="20">
        <v>9</v>
      </c>
      <c r="W12" s="18">
        <v>18</v>
      </c>
      <c r="X12" s="20">
        <v>19</v>
      </c>
      <c r="Y12" s="18">
        <v>11</v>
      </c>
      <c r="Z12" s="20">
        <v>15</v>
      </c>
      <c r="AA12" s="18">
        <v>32</v>
      </c>
      <c r="AB12" s="20">
        <v>87</v>
      </c>
      <c r="AC12" s="182">
        <v>14</v>
      </c>
      <c r="AD12" s="64">
        <v>9</v>
      </c>
      <c r="AE12" s="19">
        <v>9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759</v>
      </c>
      <c r="E13" s="193">
        <f t="shared" si="0"/>
        <v>281</v>
      </c>
      <c r="F13" s="194">
        <f t="shared" si="0"/>
        <v>478</v>
      </c>
      <c r="G13" s="7">
        <v>0</v>
      </c>
      <c r="H13" s="21">
        <v>0</v>
      </c>
      <c r="I13" s="7">
        <v>0</v>
      </c>
      <c r="J13" s="21">
        <v>0</v>
      </c>
      <c r="K13" s="7">
        <v>0</v>
      </c>
      <c r="L13" s="21">
        <v>1</v>
      </c>
      <c r="M13" s="7">
        <v>5</v>
      </c>
      <c r="N13" s="21">
        <v>2</v>
      </c>
      <c r="O13" s="7">
        <v>7</v>
      </c>
      <c r="P13" s="21">
        <v>12</v>
      </c>
      <c r="Q13" s="7">
        <v>4</v>
      </c>
      <c r="R13" s="8">
        <v>9</v>
      </c>
      <c r="S13" s="7">
        <v>8</v>
      </c>
      <c r="T13" s="8">
        <v>20</v>
      </c>
      <c r="U13" s="7">
        <v>9</v>
      </c>
      <c r="V13" s="8">
        <v>15</v>
      </c>
      <c r="W13" s="7">
        <v>66</v>
      </c>
      <c r="X13" s="8">
        <v>67</v>
      </c>
      <c r="Y13" s="7">
        <v>55</v>
      </c>
      <c r="Z13" s="8">
        <v>69</v>
      </c>
      <c r="AA13" s="7">
        <v>88</v>
      </c>
      <c r="AB13" s="8">
        <v>236</v>
      </c>
      <c r="AC13" s="22">
        <v>39</v>
      </c>
      <c r="AD13" s="38">
        <v>47</v>
      </c>
      <c r="AE13" s="21">
        <v>10</v>
      </c>
      <c r="AF13" s="23"/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19</v>
      </c>
      <c r="E14" s="193">
        <f t="shared" si="0"/>
        <v>9</v>
      </c>
      <c r="F14" s="194">
        <f t="shared" si="0"/>
        <v>10</v>
      </c>
      <c r="G14" s="7">
        <v>0</v>
      </c>
      <c r="H14" s="21">
        <v>0</v>
      </c>
      <c r="I14" s="7">
        <v>0</v>
      </c>
      <c r="J14" s="21">
        <v>0</v>
      </c>
      <c r="K14" s="7">
        <v>0</v>
      </c>
      <c r="L14" s="21">
        <v>0</v>
      </c>
      <c r="M14" s="7">
        <v>1</v>
      </c>
      <c r="N14" s="8">
        <v>0</v>
      </c>
      <c r="O14" s="7">
        <v>0</v>
      </c>
      <c r="P14" s="8">
        <v>2</v>
      </c>
      <c r="Q14" s="7">
        <v>0</v>
      </c>
      <c r="R14" s="8">
        <v>0</v>
      </c>
      <c r="S14" s="7">
        <v>1</v>
      </c>
      <c r="T14" s="8">
        <v>2</v>
      </c>
      <c r="U14" s="7">
        <v>0</v>
      </c>
      <c r="V14" s="8">
        <v>2</v>
      </c>
      <c r="W14" s="7">
        <v>4</v>
      </c>
      <c r="X14" s="8">
        <v>0</v>
      </c>
      <c r="Y14" s="7">
        <v>0</v>
      </c>
      <c r="Z14" s="8">
        <v>0</v>
      </c>
      <c r="AA14" s="7">
        <v>3</v>
      </c>
      <c r="AB14" s="8">
        <v>4</v>
      </c>
      <c r="AC14" s="7">
        <v>0</v>
      </c>
      <c r="AD14" s="38">
        <v>0</v>
      </c>
      <c r="AE14" s="21">
        <v>1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175</v>
      </c>
      <c r="E15" s="197">
        <f t="shared" si="0"/>
        <v>52</v>
      </c>
      <c r="F15" s="198">
        <f t="shared" si="0"/>
        <v>123</v>
      </c>
      <c r="G15" s="12">
        <v>0</v>
      </c>
      <c r="H15" s="13">
        <v>0</v>
      </c>
      <c r="I15" s="12">
        <v>0</v>
      </c>
      <c r="J15" s="13">
        <v>0</v>
      </c>
      <c r="K15" s="12">
        <v>1</v>
      </c>
      <c r="L15" s="13">
        <v>0</v>
      </c>
      <c r="M15" s="12">
        <v>1</v>
      </c>
      <c r="N15" s="14">
        <v>0</v>
      </c>
      <c r="O15" s="12">
        <v>2</v>
      </c>
      <c r="P15" s="14">
        <v>2</v>
      </c>
      <c r="Q15" s="12">
        <v>7</v>
      </c>
      <c r="R15" s="14">
        <v>4</v>
      </c>
      <c r="S15" s="12">
        <v>0</v>
      </c>
      <c r="T15" s="14">
        <v>2</v>
      </c>
      <c r="U15" s="12">
        <v>1</v>
      </c>
      <c r="V15" s="14">
        <v>0</v>
      </c>
      <c r="W15" s="12">
        <v>8</v>
      </c>
      <c r="X15" s="14">
        <v>10</v>
      </c>
      <c r="Y15" s="12">
        <v>10</v>
      </c>
      <c r="Z15" s="14">
        <v>10</v>
      </c>
      <c r="AA15" s="12">
        <v>16</v>
      </c>
      <c r="AB15" s="14">
        <v>83</v>
      </c>
      <c r="AC15" s="12">
        <v>6</v>
      </c>
      <c r="AD15" s="39">
        <v>12</v>
      </c>
      <c r="AE15" s="13">
        <v>1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667" t="s">
        <v>3</v>
      </c>
      <c r="I18" s="157" t="s">
        <v>2</v>
      </c>
      <c r="J18" s="681" t="s">
        <v>3</v>
      </c>
      <c r="K18" s="157" t="s">
        <v>2</v>
      </c>
      <c r="L18" s="663" t="s">
        <v>3</v>
      </c>
      <c r="M18" s="157" t="s">
        <v>2</v>
      </c>
      <c r="N18" s="678" t="s">
        <v>3</v>
      </c>
      <c r="O18" s="157" t="s">
        <v>2</v>
      </c>
      <c r="P18" s="681" t="s">
        <v>3</v>
      </c>
      <c r="Q18" s="157" t="s">
        <v>2</v>
      </c>
      <c r="R18" s="678" t="s">
        <v>3</v>
      </c>
      <c r="S18" s="157" t="s">
        <v>2</v>
      </c>
      <c r="T18" s="681" t="s">
        <v>3</v>
      </c>
      <c r="U18" s="680" t="s">
        <v>2</v>
      </c>
      <c r="V18" s="678" t="s">
        <v>3</v>
      </c>
      <c r="W18" s="680" t="s">
        <v>2</v>
      </c>
      <c r="X18" s="678" t="s">
        <v>3</v>
      </c>
      <c r="Y18" s="680" t="s">
        <v>2</v>
      </c>
      <c r="Z18" s="678" t="s">
        <v>3</v>
      </c>
      <c r="AA18" s="680" t="s">
        <v>2</v>
      </c>
      <c r="AB18" s="678" t="s">
        <v>3</v>
      </c>
      <c r="AC18" s="680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3</v>
      </c>
      <c r="E19" s="83">
        <f>SUM(G19+I19+K19+M19+O19+Q19+S19+U19+W19+Y19+AA19+AC19)</f>
        <v>2</v>
      </c>
      <c r="F19" s="84">
        <f>SUM(H19+J19+L19+N19+P19+R19+T19+V19+X19+Z19+AB19+AD19)</f>
        <v>1</v>
      </c>
      <c r="G19" s="1">
        <v>0</v>
      </c>
      <c r="H19" s="2">
        <v>0</v>
      </c>
      <c r="I19" s="1">
        <v>0</v>
      </c>
      <c r="J19" s="104">
        <v>0</v>
      </c>
      <c r="K19" s="1">
        <v>0</v>
      </c>
      <c r="L19" s="2">
        <v>0</v>
      </c>
      <c r="M19" s="1">
        <v>0</v>
      </c>
      <c r="N19" s="2">
        <v>0</v>
      </c>
      <c r="O19" s="1">
        <v>0</v>
      </c>
      <c r="P19" s="104">
        <v>0</v>
      </c>
      <c r="Q19" s="1">
        <v>0</v>
      </c>
      <c r="R19" s="2">
        <v>0</v>
      </c>
      <c r="S19" s="1">
        <v>0</v>
      </c>
      <c r="T19" s="104">
        <v>0</v>
      </c>
      <c r="U19" s="1">
        <v>0</v>
      </c>
      <c r="V19" s="2">
        <v>0</v>
      </c>
      <c r="W19" s="1">
        <v>0</v>
      </c>
      <c r="X19" s="2">
        <v>0</v>
      </c>
      <c r="Y19" s="1">
        <v>0</v>
      </c>
      <c r="Z19" s="2">
        <v>0</v>
      </c>
      <c r="AA19" s="1">
        <v>1</v>
      </c>
      <c r="AB19" s="2">
        <v>1</v>
      </c>
      <c r="AC19" s="1">
        <v>1</v>
      </c>
      <c r="AD19" s="95">
        <v>0</v>
      </c>
      <c r="AE19" s="2">
        <v>0</v>
      </c>
      <c r="AF19" s="204">
        <v>3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>
        <v>0</v>
      </c>
      <c r="H22" s="2">
        <v>0</v>
      </c>
      <c r="I22" s="1">
        <v>0</v>
      </c>
      <c r="J22" s="104">
        <v>0</v>
      </c>
      <c r="K22" s="1">
        <v>0</v>
      </c>
      <c r="L22" s="2">
        <v>0</v>
      </c>
      <c r="M22" s="1">
        <v>0</v>
      </c>
      <c r="N22" s="2">
        <v>0</v>
      </c>
      <c r="O22" s="1">
        <v>0</v>
      </c>
      <c r="P22" s="104">
        <v>0</v>
      </c>
      <c r="Q22" s="1">
        <v>0</v>
      </c>
      <c r="R22" s="2">
        <v>0</v>
      </c>
      <c r="S22" s="1">
        <v>0</v>
      </c>
      <c r="T22" s="104">
        <v>0</v>
      </c>
      <c r="U22" s="1">
        <v>0</v>
      </c>
      <c r="V22" s="2">
        <v>0</v>
      </c>
      <c r="W22" s="1">
        <v>0</v>
      </c>
      <c r="X22" s="2">
        <v>0</v>
      </c>
      <c r="Y22" s="1">
        <v>0</v>
      </c>
      <c r="Z22" s="2">
        <v>0</v>
      </c>
      <c r="AA22" s="1">
        <v>0</v>
      </c>
      <c r="AB22" s="2">
        <v>0</v>
      </c>
      <c r="AC22" s="1">
        <v>0</v>
      </c>
      <c r="AD22" s="95">
        <v>0</v>
      </c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5</v>
      </c>
      <c r="E23" s="86">
        <f t="shared" si="2"/>
        <v>2</v>
      </c>
      <c r="F23" s="87">
        <f t="shared" si="2"/>
        <v>3</v>
      </c>
      <c r="G23" s="7">
        <v>0</v>
      </c>
      <c r="H23" s="21">
        <v>0</v>
      </c>
      <c r="I23" s="7">
        <v>0</v>
      </c>
      <c r="J23" s="10">
        <v>0</v>
      </c>
      <c r="K23" s="7">
        <v>0</v>
      </c>
      <c r="L23" s="21">
        <v>0</v>
      </c>
      <c r="M23" s="7">
        <v>0</v>
      </c>
      <c r="N23" s="21">
        <v>0</v>
      </c>
      <c r="O23" s="7">
        <v>0</v>
      </c>
      <c r="P23" s="10">
        <v>0</v>
      </c>
      <c r="Q23" s="7">
        <v>0</v>
      </c>
      <c r="R23" s="21">
        <v>0</v>
      </c>
      <c r="S23" s="7">
        <v>0</v>
      </c>
      <c r="T23" s="10">
        <v>0</v>
      </c>
      <c r="U23" s="7">
        <v>0</v>
      </c>
      <c r="V23" s="21">
        <v>0</v>
      </c>
      <c r="W23" s="7">
        <v>0</v>
      </c>
      <c r="X23" s="21">
        <v>3</v>
      </c>
      <c r="Y23" s="7">
        <v>2</v>
      </c>
      <c r="Z23" s="21">
        <v>0</v>
      </c>
      <c r="AA23" s="7">
        <v>0</v>
      </c>
      <c r="AB23" s="21">
        <v>0</v>
      </c>
      <c r="AC23" s="7">
        <v>0</v>
      </c>
      <c r="AD23" s="96">
        <v>0</v>
      </c>
      <c r="AE23" s="21">
        <v>0</v>
      </c>
      <c r="AF23" s="218">
        <v>5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>
        <v>0</v>
      </c>
      <c r="H24" s="21">
        <v>0</v>
      </c>
      <c r="I24" s="7">
        <v>0</v>
      </c>
      <c r="J24" s="10">
        <v>0</v>
      </c>
      <c r="K24" s="7">
        <v>0</v>
      </c>
      <c r="L24" s="21">
        <v>0</v>
      </c>
      <c r="M24" s="7">
        <v>0</v>
      </c>
      <c r="N24" s="21">
        <v>0</v>
      </c>
      <c r="O24" s="7">
        <v>0</v>
      </c>
      <c r="P24" s="10">
        <v>0</v>
      </c>
      <c r="Q24" s="7">
        <v>0</v>
      </c>
      <c r="R24" s="21">
        <v>0</v>
      </c>
      <c r="S24" s="7">
        <v>0</v>
      </c>
      <c r="T24" s="10">
        <v>0</v>
      </c>
      <c r="U24" s="7">
        <v>0</v>
      </c>
      <c r="V24" s="21">
        <v>0</v>
      </c>
      <c r="W24" s="7">
        <v>0</v>
      </c>
      <c r="X24" s="21">
        <v>0</v>
      </c>
      <c r="Y24" s="7">
        <v>0</v>
      </c>
      <c r="Z24" s="21">
        <v>0</v>
      </c>
      <c r="AA24" s="7">
        <v>0</v>
      </c>
      <c r="AB24" s="21">
        <v>0</v>
      </c>
      <c r="AC24" s="7">
        <v>0</v>
      </c>
      <c r="AD24" s="96">
        <v>0</v>
      </c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9</v>
      </c>
      <c r="E25" s="86">
        <f t="shared" si="2"/>
        <v>1</v>
      </c>
      <c r="F25" s="87">
        <f t="shared" si="2"/>
        <v>8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0</v>
      </c>
      <c r="AA25" s="7">
        <v>1</v>
      </c>
      <c r="AB25" s="21">
        <v>8</v>
      </c>
      <c r="AC25" s="7">
        <v>0</v>
      </c>
      <c r="AD25" s="96">
        <v>0</v>
      </c>
      <c r="AE25" s="21">
        <v>0</v>
      </c>
      <c r="AF25" s="218">
        <v>9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>
        <v>0</v>
      </c>
      <c r="H26" s="21">
        <v>0</v>
      </c>
      <c r="I26" s="7">
        <v>0</v>
      </c>
      <c r="J26" s="10">
        <v>0</v>
      </c>
      <c r="K26" s="7">
        <v>0</v>
      </c>
      <c r="L26" s="21">
        <v>0</v>
      </c>
      <c r="M26" s="7">
        <v>0</v>
      </c>
      <c r="N26" s="21">
        <v>0</v>
      </c>
      <c r="O26" s="7">
        <v>0</v>
      </c>
      <c r="P26" s="10">
        <v>0</v>
      </c>
      <c r="Q26" s="7">
        <v>0</v>
      </c>
      <c r="R26" s="21">
        <v>0</v>
      </c>
      <c r="S26" s="7">
        <v>0</v>
      </c>
      <c r="T26" s="10">
        <v>0</v>
      </c>
      <c r="U26" s="7">
        <v>0</v>
      </c>
      <c r="V26" s="21">
        <v>0</v>
      </c>
      <c r="W26" s="7">
        <v>0</v>
      </c>
      <c r="X26" s="21">
        <v>0</v>
      </c>
      <c r="Y26" s="7">
        <v>0</v>
      </c>
      <c r="Z26" s="21">
        <v>0</v>
      </c>
      <c r="AA26" s="7">
        <v>0</v>
      </c>
      <c r="AB26" s="21">
        <v>0</v>
      </c>
      <c r="AC26" s="7">
        <v>0</v>
      </c>
      <c r="AD26" s="96">
        <v>0</v>
      </c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1</v>
      </c>
      <c r="E27" s="86">
        <f t="shared" si="2"/>
        <v>1</v>
      </c>
      <c r="F27" s="87">
        <f t="shared" si="2"/>
        <v>0</v>
      </c>
      <c r="G27" s="7">
        <v>0</v>
      </c>
      <c r="H27" s="21">
        <v>0</v>
      </c>
      <c r="I27" s="7">
        <v>0</v>
      </c>
      <c r="J27" s="10">
        <v>0</v>
      </c>
      <c r="K27" s="7">
        <v>0</v>
      </c>
      <c r="L27" s="21">
        <v>0</v>
      </c>
      <c r="M27" s="7">
        <v>0</v>
      </c>
      <c r="N27" s="21">
        <v>0</v>
      </c>
      <c r="O27" s="7">
        <v>0</v>
      </c>
      <c r="P27" s="10">
        <v>0</v>
      </c>
      <c r="Q27" s="7">
        <v>0</v>
      </c>
      <c r="R27" s="21">
        <v>0</v>
      </c>
      <c r="S27" s="7">
        <v>0</v>
      </c>
      <c r="T27" s="10">
        <v>0</v>
      </c>
      <c r="U27" s="7">
        <v>0</v>
      </c>
      <c r="V27" s="21">
        <v>0</v>
      </c>
      <c r="W27" s="7">
        <v>0</v>
      </c>
      <c r="X27" s="21">
        <v>0</v>
      </c>
      <c r="Y27" s="7">
        <v>0</v>
      </c>
      <c r="Z27" s="21">
        <v>0</v>
      </c>
      <c r="AA27" s="7">
        <v>1</v>
      </c>
      <c r="AB27" s="21">
        <v>0</v>
      </c>
      <c r="AC27" s="7">
        <v>0</v>
      </c>
      <c r="AD27" s="96">
        <v>0</v>
      </c>
      <c r="AE27" s="21">
        <v>0</v>
      </c>
      <c r="AF27" s="218">
        <v>1</v>
      </c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20</v>
      </c>
      <c r="E28" s="220">
        <f t="shared" si="2"/>
        <v>8</v>
      </c>
      <c r="F28" s="221">
        <f t="shared" si="2"/>
        <v>12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0</v>
      </c>
      <c r="R28" s="2">
        <v>0</v>
      </c>
      <c r="S28" s="1">
        <v>0</v>
      </c>
      <c r="T28" s="104">
        <v>0</v>
      </c>
      <c r="U28" s="1">
        <v>0</v>
      </c>
      <c r="V28" s="2">
        <v>0</v>
      </c>
      <c r="W28" s="1">
        <v>1</v>
      </c>
      <c r="X28" s="2">
        <v>6</v>
      </c>
      <c r="Y28" s="1">
        <v>0</v>
      </c>
      <c r="Z28" s="2">
        <v>0</v>
      </c>
      <c r="AA28" s="1">
        <v>7</v>
      </c>
      <c r="AB28" s="2">
        <v>2</v>
      </c>
      <c r="AC28" s="1">
        <v>0</v>
      </c>
      <c r="AD28" s="95">
        <v>4</v>
      </c>
      <c r="AE28" s="2">
        <v>0</v>
      </c>
      <c r="AF28" s="204">
        <v>20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>
        <v>0</v>
      </c>
      <c r="H29" s="19">
        <v>0</v>
      </c>
      <c r="I29" s="18">
        <v>0</v>
      </c>
      <c r="J29" s="63">
        <v>0</v>
      </c>
      <c r="K29" s="18">
        <v>0</v>
      </c>
      <c r="L29" s="19">
        <v>0</v>
      </c>
      <c r="M29" s="18">
        <v>0</v>
      </c>
      <c r="N29" s="19">
        <v>0</v>
      </c>
      <c r="O29" s="18">
        <v>0</v>
      </c>
      <c r="P29" s="63">
        <v>0</v>
      </c>
      <c r="Q29" s="18">
        <v>0</v>
      </c>
      <c r="R29" s="19">
        <v>0</v>
      </c>
      <c r="S29" s="18">
        <v>0</v>
      </c>
      <c r="T29" s="63">
        <v>0</v>
      </c>
      <c r="U29" s="18">
        <v>0</v>
      </c>
      <c r="V29" s="19">
        <v>0</v>
      </c>
      <c r="W29" s="18">
        <v>0</v>
      </c>
      <c r="X29" s="19">
        <v>0</v>
      </c>
      <c r="Y29" s="18">
        <v>0</v>
      </c>
      <c r="Z29" s="19">
        <v>0</v>
      </c>
      <c r="AA29" s="18">
        <v>0</v>
      </c>
      <c r="AB29" s="19">
        <v>0</v>
      </c>
      <c r="AC29" s="18">
        <v>0</v>
      </c>
      <c r="AD29" s="206">
        <v>0</v>
      </c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>
        <v>0</v>
      </c>
      <c r="H30" s="21">
        <v>0</v>
      </c>
      <c r="I30" s="7">
        <v>0</v>
      </c>
      <c r="J30" s="10">
        <v>0</v>
      </c>
      <c r="K30" s="7">
        <v>0</v>
      </c>
      <c r="L30" s="21">
        <v>0</v>
      </c>
      <c r="M30" s="7">
        <v>0</v>
      </c>
      <c r="N30" s="21">
        <v>0</v>
      </c>
      <c r="O30" s="7">
        <v>0</v>
      </c>
      <c r="P30" s="10">
        <v>0</v>
      </c>
      <c r="Q30" s="7">
        <v>0</v>
      </c>
      <c r="R30" s="21">
        <v>0</v>
      </c>
      <c r="S30" s="7">
        <v>0</v>
      </c>
      <c r="T30" s="10">
        <v>0</v>
      </c>
      <c r="U30" s="7">
        <v>0</v>
      </c>
      <c r="V30" s="21">
        <v>0</v>
      </c>
      <c r="W30" s="7">
        <v>0</v>
      </c>
      <c r="X30" s="21">
        <v>0</v>
      </c>
      <c r="Y30" s="7">
        <v>0</v>
      </c>
      <c r="Z30" s="21">
        <v>0</v>
      </c>
      <c r="AA30" s="7">
        <v>0</v>
      </c>
      <c r="AB30" s="21">
        <v>0</v>
      </c>
      <c r="AC30" s="7">
        <v>0</v>
      </c>
      <c r="AD30" s="96">
        <v>0</v>
      </c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>
        <v>0</v>
      </c>
      <c r="H31" s="21">
        <v>0</v>
      </c>
      <c r="I31" s="7">
        <v>0</v>
      </c>
      <c r="J31" s="10">
        <v>0</v>
      </c>
      <c r="K31" s="7">
        <v>0</v>
      </c>
      <c r="L31" s="21">
        <v>0</v>
      </c>
      <c r="M31" s="7">
        <v>0</v>
      </c>
      <c r="N31" s="21">
        <v>0</v>
      </c>
      <c r="O31" s="7">
        <v>0</v>
      </c>
      <c r="P31" s="10">
        <v>0</v>
      </c>
      <c r="Q31" s="7">
        <v>0</v>
      </c>
      <c r="R31" s="21">
        <v>0</v>
      </c>
      <c r="S31" s="7">
        <v>0</v>
      </c>
      <c r="T31" s="10">
        <v>0</v>
      </c>
      <c r="U31" s="7">
        <v>0</v>
      </c>
      <c r="V31" s="21">
        <v>0</v>
      </c>
      <c r="W31" s="7">
        <v>0</v>
      </c>
      <c r="X31" s="21">
        <v>0</v>
      </c>
      <c r="Y31" s="7">
        <v>0</v>
      </c>
      <c r="Z31" s="21">
        <v>0</v>
      </c>
      <c r="AA31" s="7">
        <v>0</v>
      </c>
      <c r="AB31" s="21">
        <v>0</v>
      </c>
      <c r="AC31" s="7">
        <v>0</v>
      </c>
      <c r="AD31" s="96">
        <v>0</v>
      </c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>
        <v>0</v>
      </c>
      <c r="H32" s="21">
        <v>0</v>
      </c>
      <c r="I32" s="7">
        <v>0</v>
      </c>
      <c r="J32" s="10">
        <v>0</v>
      </c>
      <c r="K32" s="7">
        <v>0</v>
      </c>
      <c r="L32" s="21">
        <v>0</v>
      </c>
      <c r="M32" s="7">
        <v>0</v>
      </c>
      <c r="N32" s="21">
        <v>0</v>
      </c>
      <c r="O32" s="7">
        <v>0</v>
      </c>
      <c r="P32" s="10">
        <v>0</v>
      </c>
      <c r="Q32" s="7">
        <v>0</v>
      </c>
      <c r="R32" s="21">
        <v>0</v>
      </c>
      <c r="S32" s="7">
        <v>0</v>
      </c>
      <c r="T32" s="10">
        <v>0</v>
      </c>
      <c r="U32" s="7">
        <v>0</v>
      </c>
      <c r="V32" s="21">
        <v>0</v>
      </c>
      <c r="W32" s="7">
        <v>0</v>
      </c>
      <c r="X32" s="21">
        <v>0</v>
      </c>
      <c r="Y32" s="7">
        <v>0</v>
      </c>
      <c r="Z32" s="21">
        <v>0</v>
      </c>
      <c r="AA32" s="7">
        <v>0</v>
      </c>
      <c r="AB32" s="21">
        <v>0</v>
      </c>
      <c r="AC32" s="7">
        <v>0</v>
      </c>
      <c r="AD32" s="96">
        <v>0</v>
      </c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>
        <v>0</v>
      </c>
      <c r="H33" s="21">
        <v>0</v>
      </c>
      <c r="I33" s="7">
        <v>0</v>
      </c>
      <c r="J33" s="10">
        <v>0</v>
      </c>
      <c r="K33" s="7">
        <v>0</v>
      </c>
      <c r="L33" s="21">
        <v>0</v>
      </c>
      <c r="M33" s="7">
        <v>0</v>
      </c>
      <c r="N33" s="21">
        <v>0</v>
      </c>
      <c r="O33" s="7">
        <v>0</v>
      </c>
      <c r="P33" s="10">
        <v>0</v>
      </c>
      <c r="Q33" s="7">
        <v>0</v>
      </c>
      <c r="R33" s="21">
        <v>0</v>
      </c>
      <c r="S33" s="7">
        <v>0</v>
      </c>
      <c r="T33" s="10">
        <v>0</v>
      </c>
      <c r="U33" s="7">
        <v>0</v>
      </c>
      <c r="V33" s="21">
        <v>0</v>
      </c>
      <c r="W33" s="7">
        <v>0</v>
      </c>
      <c r="X33" s="21">
        <v>0</v>
      </c>
      <c r="Y33" s="7">
        <v>0</v>
      </c>
      <c r="Z33" s="21">
        <v>0</v>
      </c>
      <c r="AA33" s="7">
        <v>0</v>
      </c>
      <c r="AB33" s="21">
        <v>0</v>
      </c>
      <c r="AC33" s="7">
        <v>0</v>
      </c>
      <c r="AD33" s="96">
        <v>0</v>
      </c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709</v>
      </c>
      <c r="E37" s="89">
        <f t="shared" si="3"/>
        <v>248</v>
      </c>
      <c r="F37" s="90">
        <f t="shared" si="3"/>
        <v>461</v>
      </c>
      <c r="G37" s="175">
        <v>0</v>
      </c>
      <c r="H37" s="112">
        <v>0</v>
      </c>
      <c r="I37" s="34">
        <v>0</v>
      </c>
      <c r="J37" s="108">
        <v>0</v>
      </c>
      <c r="K37" s="175">
        <v>1</v>
      </c>
      <c r="L37" s="112">
        <v>0</v>
      </c>
      <c r="M37" s="175">
        <v>0</v>
      </c>
      <c r="N37" s="112">
        <v>0</v>
      </c>
      <c r="O37" s="175">
        <v>1</v>
      </c>
      <c r="P37" s="108">
        <v>9</v>
      </c>
      <c r="Q37" s="175">
        <v>1</v>
      </c>
      <c r="R37" s="112">
        <v>2</v>
      </c>
      <c r="S37" s="175">
        <v>6</v>
      </c>
      <c r="T37" s="108">
        <v>4</v>
      </c>
      <c r="U37" s="175">
        <v>5</v>
      </c>
      <c r="V37" s="112">
        <v>5</v>
      </c>
      <c r="W37" s="175">
        <v>34</v>
      </c>
      <c r="X37" s="112">
        <v>23</v>
      </c>
      <c r="Y37" s="175">
        <v>10</v>
      </c>
      <c r="Z37" s="112">
        <v>15</v>
      </c>
      <c r="AA37" s="175">
        <v>157</v>
      </c>
      <c r="AB37" s="112">
        <v>370</v>
      </c>
      <c r="AC37" s="175">
        <v>33</v>
      </c>
      <c r="AD37" s="228">
        <v>33</v>
      </c>
      <c r="AE37" s="112">
        <v>1</v>
      </c>
      <c r="AF37" s="112">
        <v>709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747</v>
      </c>
      <c r="E38" s="79">
        <f t="shared" si="4"/>
        <v>262</v>
      </c>
      <c r="F38" s="159">
        <f t="shared" si="4"/>
        <v>485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1</v>
      </c>
      <c r="L38" s="159">
        <f t="shared" si="4"/>
        <v>0</v>
      </c>
      <c r="M38" s="78">
        <f t="shared" si="4"/>
        <v>0</v>
      </c>
      <c r="N38" s="159">
        <f t="shared" si="4"/>
        <v>0</v>
      </c>
      <c r="O38" s="78">
        <f t="shared" si="4"/>
        <v>1</v>
      </c>
      <c r="P38" s="159">
        <f t="shared" si="4"/>
        <v>9</v>
      </c>
      <c r="Q38" s="78">
        <f t="shared" si="4"/>
        <v>1</v>
      </c>
      <c r="R38" s="159">
        <f t="shared" si="4"/>
        <v>2</v>
      </c>
      <c r="S38" s="78">
        <f t="shared" si="4"/>
        <v>6</v>
      </c>
      <c r="T38" s="159">
        <f t="shared" si="4"/>
        <v>4</v>
      </c>
      <c r="U38" s="78">
        <f t="shared" si="4"/>
        <v>5</v>
      </c>
      <c r="V38" s="159">
        <f t="shared" si="4"/>
        <v>5</v>
      </c>
      <c r="W38" s="78">
        <f t="shared" si="4"/>
        <v>35</v>
      </c>
      <c r="X38" s="159">
        <f t="shared" si="4"/>
        <v>32</v>
      </c>
      <c r="Y38" s="78">
        <f t="shared" si="4"/>
        <v>12</v>
      </c>
      <c r="Z38" s="159">
        <f t="shared" si="4"/>
        <v>15</v>
      </c>
      <c r="AA38" s="78">
        <f t="shared" si="4"/>
        <v>167</v>
      </c>
      <c r="AB38" s="159">
        <f t="shared" si="4"/>
        <v>381</v>
      </c>
      <c r="AC38" s="78">
        <f t="shared" si="4"/>
        <v>34</v>
      </c>
      <c r="AD38" s="159">
        <f t="shared" si="4"/>
        <v>37</v>
      </c>
      <c r="AE38" s="176">
        <f t="shared" si="4"/>
        <v>1</v>
      </c>
      <c r="AF38" s="176">
        <f t="shared" si="4"/>
        <v>747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676" t="s">
        <v>3</v>
      </c>
      <c r="G42" s="672" t="s">
        <v>2</v>
      </c>
      <c r="H42" s="239" t="s">
        <v>3</v>
      </c>
      <c r="I42" s="240" t="s">
        <v>2</v>
      </c>
      <c r="J42" s="241" t="s">
        <v>3</v>
      </c>
      <c r="K42" s="672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673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679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679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667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667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667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679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667">
        <f t="shared" si="9"/>
        <v>0</v>
      </c>
      <c r="G56" s="40">
        <f t="shared" si="9"/>
        <v>0</v>
      </c>
      <c r="H56" s="667">
        <f t="shared" si="9"/>
        <v>0</v>
      </c>
      <c r="I56" s="40">
        <f t="shared" si="9"/>
        <v>0</v>
      </c>
      <c r="J56" s="665">
        <f t="shared" si="9"/>
        <v>0</v>
      </c>
      <c r="K56" s="664">
        <f t="shared" si="9"/>
        <v>0</v>
      </c>
      <c r="L56" s="667">
        <f t="shared" si="9"/>
        <v>0</v>
      </c>
      <c r="M56" s="40">
        <f t="shared" si="9"/>
        <v>0</v>
      </c>
      <c r="N56" s="667">
        <f t="shared" si="9"/>
        <v>0</v>
      </c>
      <c r="O56" s="40">
        <f t="shared" si="9"/>
        <v>0</v>
      </c>
      <c r="P56" s="667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667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680" t="s">
        <v>1</v>
      </c>
      <c r="E77" s="40" t="s">
        <v>2</v>
      </c>
      <c r="F77" s="667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671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178</v>
      </c>
      <c r="E78" s="18">
        <v>54</v>
      </c>
      <c r="F78" s="62">
        <v>124</v>
      </c>
      <c r="G78" s="1">
        <v>4</v>
      </c>
      <c r="H78" s="5">
        <v>7</v>
      </c>
      <c r="I78" s="5">
        <v>2</v>
      </c>
      <c r="J78" s="5">
        <v>14</v>
      </c>
      <c r="K78" s="5">
        <v>24</v>
      </c>
      <c r="L78" s="5">
        <v>14</v>
      </c>
      <c r="M78" s="4">
        <v>100</v>
      </c>
      <c r="N78" s="95">
        <v>13</v>
      </c>
      <c r="O78" s="2">
        <v>6</v>
      </c>
      <c r="P78" s="27">
        <v>178</v>
      </c>
      <c r="Q78" s="27">
        <v>1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77</v>
      </c>
      <c r="E79" s="7">
        <v>41</v>
      </c>
      <c r="F79" s="9">
        <v>36</v>
      </c>
      <c r="G79" s="7">
        <v>9</v>
      </c>
      <c r="H79" s="11">
        <v>7</v>
      </c>
      <c r="I79" s="11">
        <v>1</v>
      </c>
      <c r="J79" s="11">
        <v>2</v>
      </c>
      <c r="K79" s="11">
        <v>12</v>
      </c>
      <c r="L79" s="11">
        <v>1</v>
      </c>
      <c r="M79" s="9">
        <v>29</v>
      </c>
      <c r="N79" s="96">
        <v>16</v>
      </c>
      <c r="O79" s="21">
        <v>1</v>
      </c>
      <c r="P79" s="23">
        <v>77</v>
      </c>
      <c r="Q79" s="23">
        <v>0</v>
      </c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285</v>
      </c>
      <c r="E80" s="7">
        <v>110</v>
      </c>
      <c r="F80" s="9">
        <v>175</v>
      </c>
      <c r="G80" s="7">
        <v>62</v>
      </c>
      <c r="H80" s="81">
        <v>31</v>
      </c>
      <c r="I80" s="81">
        <v>12</v>
      </c>
      <c r="J80" s="81">
        <v>10</v>
      </c>
      <c r="K80" s="81">
        <v>50</v>
      </c>
      <c r="L80" s="81">
        <v>15</v>
      </c>
      <c r="M80" s="62">
        <v>95</v>
      </c>
      <c r="N80" s="206">
        <v>10</v>
      </c>
      <c r="O80" s="19">
        <v>0</v>
      </c>
      <c r="P80" s="76">
        <v>285</v>
      </c>
      <c r="Q80" s="76">
        <v>2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>
        <v>0</v>
      </c>
      <c r="F81" s="9">
        <v>0</v>
      </c>
      <c r="G81" s="7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9">
        <v>0</v>
      </c>
      <c r="N81" s="96">
        <v>0</v>
      </c>
      <c r="O81" s="21">
        <v>0</v>
      </c>
      <c r="P81" s="23">
        <v>0</v>
      </c>
      <c r="Q81" s="23">
        <v>0</v>
      </c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253</v>
      </c>
      <c r="E82" s="7">
        <v>72</v>
      </c>
      <c r="F82" s="9">
        <v>181</v>
      </c>
      <c r="G82" s="52"/>
      <c r="H82" s="121"/>
      <c r="I82" s="121"/>
      <c r="J82" s="11">
        <v>3</v>
      </c>
      <c r="K82" s="11">
        <v>1</v>
      </c>
      <c r="L82" s="11">
        <v>11</v>
      </c>
      <c r="M82" s="9">
        <v>195</v>
      </c>
      <c r="N82" s="96">
        <v>43</v>
      </c>
      <c r="O82" s="21">
        <v>2</v>
      </c>
      <c r="P82" s="23">
        <v>253</v>
      </c>
      <c r="Q82" s="23">
        <v>3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39</v>
      </c>
      <c r="E83" s="7">
        <v>18</v>
      </c>
      <c r="F83" s="9">
        <v>21</v>
      </c>
      <c r="G83" s="52"/>
      <c r="H83" s="121"/>
      <c r="I83" s="121"/>
      <c r="J83" s="11">
        <v>1</v>
      </c>
      <c r="K83" s="11">
        <v>13</v>
      </c>
      <c r="L83" s="11">
        <v>1</v>
      </c>
      <c r="M83" s="9">
        <v>19</v>
      </c>
      <c r="N83" s="96">
        <v>5</v>
      </c>
      <c r="O83" s="21">
        <v>1</v>
      </c>
      <c r="P83" s="23">
        <v>39</v>
      </c>
      <c r="Q83" s="23">
        <v>0</v>
      </c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12</v>
      </c>
      <c r="E84" s="7">
        <v>4</v>
      </c>
      <c r="F84" s="9">
        <v>8</v>
      </c>
      <c r="G84" s="52"/>
      <c r="H84" s="121"/>
      <c r="I84" s="121"/>
      <c r="J84" s="11">
        <v>0</v>
      </c>
      <c r="K84" s="11">
        <v>0</v>
      </c>
      <c r="L84" s="11">
        <v>1</v>
      </c>
      <c r="M84" s="9">
        <v>11</v>
      </c>
      <c r="N84" s="96">
        <v>0</v>
      </c>
      <c r="O84" s="21">
        <v>0</v>
      </c>
      <c r="P84" s="23">
        <v>12</v>
      </c>
      <c r="Q84" s="23">
        <v>0</v>
      </c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19</v>
      </c>
      <c r="E85" s="7">
        <v>7</v>
      </c>
      <c r="F85" s="9">
        <v>12</v>
      </c>
      <c r="G85" s="52"/>
      <c r="H85" s="121"/>
      <c r="I85" s="121"/>
      <c r="J85" s="11">
        <v>1</v>
      </c>
      <c r="K85" s="11">
        <v>4</v>
      </c>
      <c r="L85" s="11">
        <v>2</v>
      </c>
      <c r="M85" s="9">
        <v>11</v>
      </c>
      <c r="N85" s="96">
        <v>1</v>
      </c>
      <c r="O85" s="21">
        <v>0</v>
      </c>
      <c r="P85" s="23">
        <v>19</v>
      </c>
      <c r="Q85" s="23">
        <v>0</v>
      </c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>
        <v>0</v>
      </c>
      <c r="F86" s="9">
        <v>0</v>
      </c>
      <c r="G86" s="52"/>
      <c r="H86" s="121"/>
      <c r="I86" s="121"/>
      <c r="J86" s="11">
        <v>0</v>
      </c>
      <c r="K86" s="11">
        <v>0</v>
      </c>
      <c r="L86" s="11">
        <v>0</v>
      </c>
      <c r="M86" s="9">
        <v>0</v>
      </c>
      <c r="N86" s="96">
        <v>0</v>
      </c>
      <c r="O86" s="21">
        <v>0</v>
      </c>
      <c r="P86" s="23">
        <v>0</v>
      </c>
      <c r="Q86" s="23">
        <v>0</v>
      </c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>
        <v>0</v>
      </c>
      <c r="F87" s="9">
        <v>0</v>
      </c>
      <c r="G87" s="52"/>
      <c r="H87" s="121"/>
      <c r="I87" s="121"/>
      <c r="J87" s="11">
        <v>0</v>
      </c>
      <c r="K87" s="11">
        <v>0</v>
      </c>
      <c r="L87" s="11">
        <v>0</v>
      </c>
      <c r="M87" s="9">
        <v>0</v>
      </c>
      <c r="N87" s="96">
        <v>0</v>
      </c>
      <c r="O87" s="21">
        <v>0</v>
      </c>
      <c r="P87" s="23">
        <v>0</v>
      </c>
      <c r="Q87" s="23">
        <v>0</v>
      </c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>
        <v>0</v>
      </c>
      <c r="F88" s="9">
        <v>0</v>
      </c>
      <c r="G88" s="52"/>
      <c r="H88" s="121"/>
      <c r="I88" s="121"/>
      <c r="J88" s="121"/>
      <c r="K88" s="121"/>
      <c r="L88" s="11">
        <v>0</v>
      </c>
      <c r="M88" s="9">
        <v>0</v>
      </c>
      <c r="N88" s="96">
        <v>0</v>
      </c>
      <c r="O88" s="21">
        <v>0</v>
      </c>
      <c r="P88" s="23">
        <v>0</v>
      </c>
      <c r="Q88" s="23">
        <v>0</v>
      </c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10</v>
      </c>
      <c r="E89" s="7">
        <v>6</v>
      </c>
      <c r="F89" s="9">
        <v>4</v>
      </c>
      <c r="G89" s="52"/>
      <c r="H89" s="121"/>
      <c r="I89" s="11">
        <v>0</v>
      </c>
      <c r="J89" s="11">
        <v>1</v>
      </c>
      <c r="K89" s="11">
        <v>0</v>
      </c>
      <c r="L89" s="11">
        <v>0</v>
      </c>
      <c r="M89" s="9">
        <v>7</v>
      </c>
      <c r="N89" s="96">
        <v>2</v>
      </c>
      <c r="O89" s="21">
        <v>0</v>
      </c>
      <c r="P89" s="23">
        <v>10</v>
      </c>
      <c r="Q89" s="23">
        <v>0</v>
      </c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>
        <v>0</v>
      </c>
      <c r="F90" s="9">
        <v>0</v>
      </c>
      <c r="G90" s="7">
        <v>0</v>
      </c>
      <c r="H90" s="121"/>
      <c r="I90" s="121"/>
      <c r="J90" s="121"/>
      <c r="K90" s="11"/>
      <c r="L90" s="121"/>
      <c r="M90" s="227"/>
      <c r="N90" s="117"/>
      <c r="O90" s="55"/>
      <c r="P90" s="23">
        <v>0</v>
      </c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>
        <v>0</v>
      </c>
      <c r="F91" s="9">
        <v>0</v>
      </c>
      <c r="G91" s="7">
        <v>0</v>
      </c>
      <c r="H91" s="121"/>
      <c r="I91" s="121"/>
      <c r="J91" s="121"/>
      <c r="K91" s="11"/>
      <c r="L91" s="121"/>
      <c r="M91" s="227"/>
      <c r="N91" s="117"/>
      <c r="O91" s="55"/>
      <c r="P91" s="23">
        <v>0</v>
      </c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339</v>
      </c>
      <c r="E92" s="7">
        <v>158</v>
      </c>
      <c r="F92" s="9">
        <v>181</v>
      </c>
      <c r="G92" s="7">
        <v>2</v>
      </c>
      <c r="H92" s="11">
        <v>2</v>
      </c>
      <c r="I92" s="11">
        <v>0</v>
      </c>
      <c r="J92" s="11">
        <v>21</v>
      </c>
      <c r="K92" s="11">
        <v>134</v>
      </c>
      <c r="L92" s="11">
        <v>172</v>
      </c>
      <c r="M92" s="9">
        <v>8</v>
      </c>
      <c r="N92" s="96">
        <v>0</v>
      </c>
      <c r="O92" s="55"/>
      <c r="P92" s="23">
        <v>339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5</v>
      </c>
      <c r="E93" s="7">
        <v>1</v>
      </c>
      <c r="F93" s="9">
        <v>4</v>
      </c>
      <c r="G93" s="7">
        <v>0</v>
      </c>
      <c r="H93" s="11">
        <v>1</v>
      </c>
      <c r="I93" s="11">
        <v>1</v>
      </c>
      <c r="J93" s="11">
        <v>1</v>
      </c>
      <c r="K93" s="11">
        <v>0</v>
      </c>
      <c r="L93" s="11">
        <v>2</v>
      </c>
      <c r="M93" s="9">
        <v>0</v>
      </c>
      <c r="N93" s="96">
        <v>0</v>
      </c>
      <c r="O93" s="55"/>
      <c r="P93" s="23">
        <v>5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26</v>
      </c>
      <c r="E94" s="7">
        <v>15</v>
      </c>
      <c r="F94" s="9">
        <v>11</v>
      </c>
      <c r="G94" s="7">
        <v>0</v>
      </c>
      <c r="H94" s="11">
        <v>0</v>
      </c>
      <c r="I94" s="11">
        <v>0</v>
      </c>
      <c r="J94" s="11">
        <v>4</v>
      </c>
      <c r="K94" s="11">
        <v>12</v>
      </c>
      <c r="L94" s="11">
        <v>10</v>
      </c>
      <c r="M94" s="9">
        <v>0</v>
      </c>
      <c r="N94" s="96">
        <v>0</v>
      </c>
      <c r="O94" s="55"/>
      <c r="P94" s="23">
        <v>26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>
        <v>0</v>
      </c>
      <c r="F95" s="9">
        <v>0</v>
      </c>
      <c r="G95" s="7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9">
        <v>0</v>
      </c>
      <c r="N95" s="96">
        <v>0</v>
      </c>
      <c r="O95" s="55"/>
      <c r="P95" s="23">
        <v>0</v>
      </c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>
        <v>0</v>
      </c>
      <c r="F96" s="9">
        <v>0</v>
      </c>
      <c r="G96" s="52"/>
      <c r="H96" s="121"/>
      <c r="I96" s="121"/>
      <c r="J96" s="11"/>
      <c r="K96" s="11"/>
      <c r="L96" s="11"/>
      <c r="M96" s="9"/>
      <c r="N96" s="96"/>
      <c r="O96" s="21">
        <v>0</v>
      </c>
      <c r="P96" s="23">
        <v>0</v>
      </c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>
        <v>0</v>
      </c>
      <c r="F97" s="9">
        <v>0</v>
      </c>
      <c r="G97" s="52"/>
      <c r="H97" s="121"/>
      <c r="I97" s="121"/>
      <c r="J97" s="11"/>
      <c r="K97" s="11"/>
      <c r="L97" s="11"/>
      <c r="M97" s="9"/>
      <c r="N97" s="96"/>
      <c r="O97" s="21">
        <v>0</v>
      </c>
      <c r="P97" s="23">
        <v>0</v>
      </c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42</v>
      </c>
      <c r="E98" s="7">
        <v>8</v>
      </c>
      <c r="F98" s="9">
        <v>34</v>
      </c>
      <c r="G98" s="52"/>
      <c r="H98" s="121"/>
      <c r="I98" s="121"/>
      <c r="J98" s="121"/>
      <c r="K98" s="121"/>
      <c r="L98" s="11">
        <v>0</v>
      </c>
      <c r="M98" s="9">
        <v>18</v>
      </c>
      <c r="N98" s="96">
        <v>24</v>
      </c>
      <c r="O98" s="21">
        <v>5</v>
      </c>
      <c r="P98" s="23">
        <v>42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>
        <v>0</v>
      </c>
      <c r="F99" s="9">
        <v>0</v>
      </c>
      <c r="G99" s="52"/>
      <c r="H99" s="121"/>
      <c r="I99" s="121"/>
      <c r="J99" s="121"/>
      <c r="K99" s="121"/>
      <c r="L99" s="11">
        <v>0</v>
      </c>
      <c r="M99" s="9">
        <v>0</v>
      </c>
      <c r="N99" s="96">
        <v>0</v>
      </c>
      <c r="O99" s="21">
        <v>0</v>
      </c>
      <c r="P99" s="23">
        <v>0</v>
      </c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13</v>
      </c>
      <c r="E100" s="7">
        <v>6</v>
      </c>
      <c r="F100" s="9">
        <v>7</v>
      </c>
      <c r="G100" s="52"/>
      <c r="H100" s="121"/>
      <c r="I100" s="121"/>
      <c r="J100" s="121"/>
      <c r="K100" s="121"/>
      <c r="L100" s="11">
        <v>0</v>
      </c>
      <c r="M100" s="9">
        <v>2</v>
      </c>
      <c r="N100" s="96">
        <v>11</v>
      </c>
      <c r="O100" s="21">
        <v>0</v>
      </c>
      <c r="P100" s="23">
        <v>13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5</v>
      </c>
      <c r="E101" s="7">
        <v>2</v>
      </c>
      <c r="F101" s="9">
        <v>3</v>
      </c>
      <c r="G101" s="7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9">
        <v>3</v>
      </c>
      <c r="N101" s="96">
        <v>2</v>
      </c>
      <c r="O101" s="21">
        <v>0</v>
      </c>
      <c r="P101" s="23">
        <v>5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106</v>
      </c>
      <c r="E102" s="7">
        <v>40</v>
      </c>
      <c r="F102" s="9">
        <v>66</v>
      </c>
      <c r="G102" s="7">
        <v>0</v>
      </c>
      <c r="H102" s="11">
        <v>0</v>
      </c>
      <c r="I102" s="11">
        <v>1</v>
      </c>
      <c r="J102" s="11">
        <v>2</v>
      </c>
      <c r="K102" s="11">
        <v>12</v>
      </c>
      <c r="L102" s="11">
        <v>28</v>
      </c>
      <c r="M102" s="9">
        <v>62</v>
      </c>
      <c r="N102" s="96">
        <v>1</v>
      </c>
      <c r="O102" s="21">
        <v>0</v>
      </c>
      <c r="P102" s="23">
        <v>106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>
        <v>0</v>
      </c>
      <c r="F103" s="9">
        <v>0</v>
      </c>
      <c r="G103" s="7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9">
        <v>0</v>
      </c>
      <c r="N103" s="96">
        <v>0</v>
      </c>
      <c r="O103" s="21">
        <v>0</v>
      </c>
      <c r="P103" s="23">
        <v>0</v>
      </c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14</v>
      </c>
      <c r="E104" s="7">
        <v>5</v>
      </c>
      <c r="F104" s="9">
        <v>9</v>
      </c>
      <c r="G104" s="7">
        <v>3</v>
      </c>
      <c r="H104" s="11">
        <v>3</v>
      </c>
      <c r="I104" s="11">
        <v>1</v>
      </c>
      <c r="J104" s="11">
        <v>2</v>
      </c>
      <c r="K104" s="11">
        <v>2</v>
      </c>
      <c r="L104" s="11">
        <v>0</v>
      </c>
      <c r="M104" s="9">
        <v>3</v>
      </c>
      <c r="N104" s="96">
        <v>0</v>
      </c>
      <c r="O104" s="21">
        <v>0</v>
      </c>
      <c r="P104" s="23">
        <v>14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>
        <v>0</v>
      </c>
      <c r="F105" s="9">
        <v>0</v>
      </c>
      <c r="G105" s="28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20">
        <v>0</v>
      </c>
      <c r="N105" s="101">
        <v>0</v>
      </c>
      <c r="O105" s="29">
        <v>0</v>
      </c>
      <c r="P105" s="23">
        <v>0</v>
      </c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>
        <v>0</v>
      </c>
      <c r="F106" s="9">
        <v>0</v>
      </c>
      <c r="G106" s="1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15">
        <v>0</v>
      </c>
      <c r="N106" s="97">
        <v>0</v>
      </c>
      <c r="O106" s="13">
        <v>0</v>
      </c>
      <c r="P106" s="23">
        <v>0</v>
      </c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1423</v>
      </c>
      <c r="E107" s="140">
        <f t="shared" si="11"/>
        <v>547</v>
      </c>
      <c r="F107" s="158">
        <f t="shared" si="11"/>
        <v>876</v>
      </c>
      <c r="G107" s="43">
        <f t="shared" si="11"/>
        <v>80</v>
      </c>
      <c r="H107" s="44">
        <f t="shared" si="11"/>
        <v>51</v>
      </c>
      <c r="I107" s="44">
        <f t="shared" si="11"/>
        <v>18</v>
      </c>
      <c r="J107" s="44">
        <f t="shared" si="11"/>
        <v>62</v>
      </c>
      <c r="K107" s="44">
        <f t="shared" si="11"/>
        <v>264</v>
      </c>
      <c r="L107" s="44">
        <f t="shared" si="11"/>
        <v>257</v>
      </c>
      <c r="M107" s="330">
        <f t="shared" si="11"/>
        <v>563</v>
      </c>
      <c r="N107" s="331">
        <f t="shared" si="11"/>
        <v>128</v>
      </c>
      <c r="O107" s="332">
        <f t="shared" si="11"/>
        <v>15</v>
      </c>
      <c r="P107" s="44">
        <f t="shared" si="11"/>
        <v>1423</v>
      </c>
      <c r="Q107" s="158">
        <f t="shared" si="11"/>
        <v>6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674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670" t="s">
        <v>2</v>
      </c>
      <c r="F122" s="337" t="s">
        <v>3</v>
      </c>
      <c r="G122" s="40" t="s">
        <v>2</v>
      </c>
      <c r="H122" s="667" t="s">
        <v>3</v>
      </c>
      <c r="I122" s="664" t="s">
        <v>2</v>
      </c>
      <c r="J122" s="667" t="s">
        <v>3</v>
      </c>
      <c r="K122" s="664" t="s">
        <v>2</v>
      </c>
      <c r="L122" s="666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664" t="s">
        <v>2</v>
      </c>
      <c r="H153" s="667" t="s">
        <v>3</v>
      </c>
      <c r="I153" s="665" t="s">
        <v>2</v>
      </c>
      <c r="J153" s="665" t="s">
        <v>3</v>
      </c>
      <c r="K153" s="664" t="s">
        <v>2</v>
      </c>
      <c r="L153" s="667" t="s">
        <v>3</v>
      </c>
      <c r="M153" s="664" t="s">
        <v>2</v>
      </c>
      <c r="N153" s="667" t="s">
        <v>3</v>
      </c>
      <c r="O153" s="664" t="s">
        <v>2</v>
      </c>
      <c r="P153" s="667" t="s">
        <v>3</v>
      </c>
      <c r="Q153" s="664" t="s">
        <v>2</v>
      </c>
      <c r="R153" s="667" t="s">
        <v>3</v>
      </c>
      <c r="S153" s="664" t="s">
        <v>2</v>
      </c>
      <c r="T153" s="667" t="s">
        <v>3</v>
      </c>
      <c r="U153" s="664" t="s">
        <v>2</v>
      </c>
      <c r="V153" s="667" t="s">
        <v>3</v>
      </c>
      <c r="W153" s="664" t="s">
        <v>2</v>
      </c>
      <c r="X153" s="667" t="s">
        <v>3</v>
      </c>
      <c r="Y153" s="664" t="s">
        <v>2</v>
      </c>
      <c r="Z153" s="666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675" t="s">
        <v>1</v>
      </c>
      <c r="E161" s="177" t="s">
        <v>2</v>
      </c>
      <c r="F161" s="669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67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677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77</v>
      </c>
      <c r="E169" s="435">
        <f t="shared" ref="E169:F182" si="22">SUM(G169+I169+K169+M169+O169+Q169+S169+U169)</f>
        <v>42</v>
      </c>
      <c r="F169" s="436">
        <f t="shared" si="22"/>
        <v>35</v>
      </c>
      <c r="G169" s="148">
        <v>6</v>
      </c>
      <c r="H169" s="149">
        <v>3</v>
      </c>
      <c r="I169" s="150">
        <v>2</v>
      </c>
      <c r="J169" s="149">
        <v>5</v>
      </c>
      <c r="K169" s="150">
        <v>1</v>
      </c>
      <c r="L169" s="149">
        <v>0</v>
      </c>
      <c r="M169" s="150">
        <v>0</v>
      </c>
      <c r="N169" s="149">
        <v>2</v>
      </c>
      <c r="O169" s="150">
        <v>9</v>
      </c>
      <c r="P169" s="149">
        <v>2</v>
      </c>
      <c r="Q169" s="150">
        <v>2</v>
      </c>
      <c r="R169" s="149">
        <v>0</v>
      </c>
      <c r="S169" s="150">
        <v>13</v>
      </c>
      <c r="T169" s="149">
        <v>16</v>
      </c>
      <c r="U169" s="150">
        <v>9</v>
      </c>
      <c r="V169" s="437">
        <v>7</v>
      </c>
      <c r="W169" s="438">
        <v>1</v>
      </c>
      <c r="X169" s="439">
        <v>0</v>
      </c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232</v>
      </c>
      <c r="E170" s="441">
        <f t="shared" si="22"/>
        <v>88</v>
      </c>
      <c r="F170" s="442">
        <f t="shared" si="22"/>
        <v>144</v>
      </c>
      <c r="G170" s="443">
        <v>5</v>
      </c>
      <c r="H170" s="444">
        <v>2</v>
      </c>
      <c r="I170" s="445">
        <v>1</v>
      </c>
      <c r="J170" s="444">
        <v>3</v>
      </c>
      <c r="K170" s="445">
        <v>0</v>
      </c>
      <c r="L170" s="444">
        <v>3</v>
      </c>
      <c r="M170" s="445">
        <v>7</v>
      </c>
      <c r="N170" s="444">
        <v>9</v>
      </c>
      <c r="O170" s="445">
        <v>18</v>
      </c>
      <c r="P170" s="444">
        <v>16</v>
      </c>
      <c r="Q170" s="445">
        <v>11</v>
      </c>
      <c r="R170" s="444">
        <v>15</v>
      </c>
      <c r="S170" s="445">
        <v>32</v>
      </c>
      <c r="T170" s="444">
        <v>87</v>
      </c>
      <c r="U170" s="445">
        <v>14</v>
      </c>
      <c r="V170" s="446">
        <v>9</v>
      </c>
      <c r="W170" s="447">
        <v>9</v>
      </c>
      <c r="X170" s="448">
        <v>0</v>
      </c>
      <c r="Y170" s="448"/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0</v>
      </c>
      <c r="E171" s="449">
        <f t="shared" si="22"/>
        <v>0</v>
      </c>
      <c r="F171" s="450">
        <f t="shared" si="22"/>
        <v>0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/>
      <c r="U171" s="453"/>
      <c r="V171" s="454"/>
      <c r="W171" s="455"/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0</v>
      </c>
      <c r="E172" s="135">
        <f t="shared" si="22"/>
        <v>0</v>
      </c>
      <c r="F172" s="458">
        <f t="shared" si="22"/>
        <v>0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/>
      <c r="T172" s="152"/>
      <c r="U172" s="153"/>
      <c r="V172" s="459"/>
      <c r="W172" s="460"/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0</v>
      </c>
      <c r="E173" s="135">
        <f t="shared" si="22"/>
        <v>0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/>
      <c r="U173" s="153"/>
      <c r="V173" s="459"/>
      <c r="W173" s="460"/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63</v>
      </c>
      <c r="E175" s="133">
        <f t="shared" si="22"/>
        <v>21</v>
      </c>
      <c r="F175" s="465">
        <f t="shared" si="22"/>
        <v>42</v>
      </c>
      <c r="G175" s="148">
        <v>4</v>
      </c>
      <c r="H175" s="149">
        <v>1</v>
      </c>
      <c r="I175" s="150"/>
      <c r="J175" s="149"/>
      <c r="K175" s="150"/>
      <c r="L175" s="149">
        <v>2</v>
      </c>
      <c r="M175" s="150"/>
      <c r="N175" s="149"/>
      <c r="O175" s="150">
        <v>5</v>
      </c>
      <c r="P175" s="149">
        <v>5</v>
      </c>
      <c r="Q175" s="150">
        <v>3</v>
      </c>
      <c r="R175" s="149">
        <v>7</v>
      </c>
      <c r="S175" s="150">
        <v>7</v>
      </c>
      <c r="T175" s="149">
        <v>27</v>
      </c>
      <c r="U175" s="150">
        <v>2</v>
      </c>
      <c r="V175" s="437"/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100</v>
      </c>
      <c r="E176" s="135">
        <f t="shared" si="22"/>
        <v>45</v>
      </c>
      <c r="F176" s="458">
        <f t="shared" si="22"/>
        <v>55</v>
      </c>
      <c r="G176" s="151"/>
      <c r="H176" s="152"/>
      <c r="I176" s="153">
        <v>2</v>
      </c>
      <c r="J176" s="152">
        <v>2</v>
      </c>
      <c r="K176" s="153"/>
      <c r="L176" s="152"/>
      <c r="M176" s="153">
        <v>1</v>
      </c>
      <c r="N176" s="152">
        <v>1</v>
      </c>
      <c r="O176" s="153">
        <v>8</v>
      </c>
      <c r="P176" s="152">
        <v>6</v>
      </c>
      <c r="Q176" s="153">
        <v>7</v>
      </c>
      <c r="R176" s="152">
        <v>14</v>
      </c>
      <c r="S176" s="153">
        <v>23</v>
      </c>
      <c r="T176" s="152">
        <v>30</v>
      </c>
      <c r="U176" s="153">
        <v>4</v>
      </c>
      <c r="V176" s="459">
        <v>2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67</v>
      </c>
      <c r="E177" s="135">
        <f t="shared" si="22"/>
        <v>21</v>
      </c>
      <c r="F177" s="458">
        <f t="shared" si="22"/>
        <v>46</v>
      </c>
      <c r="G177" s="151">
        <v>2</v>
      </c>
      <c r="H177" s="152">
        <v>1</v>
      </c>
      <c r="I177" s="153"/>
      <c r="J177" s="152"/>
      <c r="K177" s="153"/>
      <c r="L177" s="152">
        <v>2</v>
      </c>
      <c r="M177" s="153"/>
      <c r="N177" s="152"/>
      <c r="O177" s="153">
        <v>5</v>
      </c>
      <c r="P177" s="152">
        <v>5</v>
      </c>
      <c r="Q177" s="153">
        <v>3</v>
      </c>
      <c r="R177" s="152">
        <v>9</v>
      </c>
      <c r="S177" s="153">
        <v>9</v>
      </c>
      <c r="T177" s="152">
        <v>29</v>
      </c>
      <c r="U177" s="153">
        <v>2</v>
      </c>
      <c r="V177" s="459"/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29</v>
      </c>
      <c r="E178" s="128">
        <f t="shared" si="22"/>
        <v>4</v>
      </c>
      <c r="F178" s="463">
        <f t="shared" si="22"/>
        <v>25</v>
      </c>
      <c r="G178" s="443">
        <v>2</v>
      </c>
      <c r="H178" s="444"/>
      <c r="I178" s="445"/>
      <c r="J178" s="444">
        <v>1</v>
      </c>
      <c r="K178" s="445"/>
      <c r="L178" s="444"/>
      <c r="M178" s="445"/>
      <c r="N178" s="444"/>
      <c r="O178" s="445">
        <v>2</v>
      </c>
      <c r="P178" s="444">
        <v>1</v>
      </c>
      <c r="Q178" s="445"/>
      <c r="R178" s="444">
        <v>8</v>
      </c>
      <c r="S178" s="445"/>
      <c r="T178" s="444">
        <v>15</v>
      </c>
      <c r="U178" s="445"/>
      <c r="V178" s="446"/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58</v>
      </c>
      <c r="E179" s="133">
        <f t="shared" si="22"/>
        <v>22</v>
      </c>
      <c r="F179" s="465">
        <f t="shared" si="22"/>
        <v>36</v>
      </c>
      <c r="G179" s="148"/>
      <c r="H179" s="149"/>
      <c r="I179" s="150"/>
      <c r="J179" s="149"/>
      <c r="K179" s="150"/>
      <c r="L179" s="149"/>
      <c r="M179" s="150">
        <v>2</v>
      </c>
      <c r="N179" s="149">
        <v>2</v>
      </c>
      <c r="O179" s="150">
        <v>2</v>
      </c>
      <c r="P179" s="149">
        <v>1</v>
      </c>
      <c r="Q179" s="150">
        <v>1</v>
      </c>
      <c r="R179" s="149">
        <v>4</v>
      </c>
      <c r="S179" s="150">
        <v>15</v>
      </c>
      <c r="T179" s="149">
        <v>27</v>
      </c>
      <c r="U179" s="150">
        <v>2</v>
      </c>
      <c r="V179" s="437">
        <v>2</v>
      </c>
      <c r="W179" s="438">
        <v>1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116</v>
      </c>
      <c r="E180" s="135">
        <f t="shared" si="22"/>
        <v>40</v>
      </c>
      <c r="F180" s="458">
        <f t="shared" si="22"/>
        <v>76</v>
      </c>
      <c r="G180" s="151"/>
      <c r="H180" s="152"/>
      <c r="I180" s="153"/>
      <c r="J180" s="152"/>
      <c r="K180" s="153"/>
      <c r="L180" s="152"/>
      <c r="M180" s="153">
        <v>2</v>
      </c>
      <c r="N180" s="152">
        <v>4</v>
      </c>
      <c r="O180" s="153">
        <v>4</v>
      </c>
      <c r="P180" s="152">
        <v>8</v>
      </c>
      <c r="Q180" s="153">
        <v>7</v>
      </c>
      <c r="R180" s="152">
        <v>5</v>
      </c>
      <c r="S180" s="153">
        <v>20</v>
      </c>
      <c r="T180" s="152">
        <v>54</v>
      </c>
      <c r="U180" s="153">
        <v>7</v>
      </c>
      <c r="V180" s="459">
        <v>5</v>
      </c>
      <c r="W180" s="460">
        <v>4</v>
      </c>
      <c r="X180" s="461">
        <v>1</v>
      </c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55</v>
      </c>
      <c r="E181" s="135">
        <f t="shared" si="22"/>
        <v>23</v>
      </c>
      <c r="F181" s="458">
        <f t="shared" si="22"/>
        <v>32</v>
      </c>
      <c r="G181" s="151"/>
      <c r="H181" s="152"/>
      <c r="I181" s="153"/>
      <c r="J181" s="152"/>
      <c r="K181" s="153"/>
      <c r="L181" s="152"/>
      <c r="M181" s="153">
        <v>2</v>
      </c>
      <c r="N181" s="152">
        <v>2</v>
      </c>
      <c r="O181" s="153">
        <v>3</v>
      </c>
      <c r="P181" s="152">
        <v>1</v>
      </c>
      <c r="Q181" s="153">
        <v>2</v>
      </c>
      <c r="R181" s="152">
        <v>3</v>
      </c>
      <c r="S181" s="153">
        <v>14</v>
      </c>
      <c r="T181" s="152">
        <v>24</v>
      </c>
      <c r="U181" s="153">
        <v>2</v>
      </c>
      <c r="V181" s="459">
        <v>2</v>
      </c>
      <c r="W181" s="460">
        <v>0</v>
      </c>
      <c r="X181" s="461">
        <v>1</v>
      </c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51</v>
      </c>
      <c r="E182" s="128">
        <f t="shared" si="22"/>
        <v>19</v>
      </c>
      <c r="F182" s="463">
        <f t="shared" si="22"/>
        <v>32</v>
      </c>
      <c r="G182" s="443"/>
      <c r="H182" s="444"/>
      <c r="I182" s="445"/>
      <c r="J182" s="444"/>
      <c r="K182" s="445"/>
      <c r="L182" s="444"/>
      <c r="M182" s="445">
        <v>1</v>
      </c>
      <c r="N182" s="444">
        <v>1</v>
      </c>
      <c r="O182" s="445">
        <v>4</v>
      </c>
      <c r="P182" s="444">
        <v>4</v>
      </c>
      <c r="Q182" s="445">
        <v>3</v>
      </c>
      <c r="R182" s="444"/>
      <c r="S182" s="445">
        <v>8</v>
      </c>
      <c r="T182" s="444">
        <v>25</v>
      </c>
      <c r="U182" s="445">
        <v>3</v>
      </c>
      <c r="V182" s="446">
        <v>2</v>
      </c>
      <c r="W182" s="447">
        <v>1</v>
      </c>
      <c r="X182" s="448"/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15</v>
      </c>
      <c r="E183" s="133">
        <f>SUM(G183+I183+K183+M183+O183+Q183+U183)</f>
        <v>6</v>
      </c>
      <c r="F183" s="465">
        <f>SUM(H183+J183+L183+N183+P183+R183+V183)</f>
        <v>9</v>
      </c>
      <c r="G183" s="148">
        <v>1</v>
      </c>
      <c r="H183" s="149">
        <v>1</v>
      </c>
      <c r="I183" s="150">
        <v>1</v>
      </c>
      <c r="J183" s="149">
        <v>3</v>
      </c>
      <c r="K183" s="150"/>
      <c r="L183" s="149">
        <v>1</v>
      </c>
      <c r="M183" s="150"/>
      <c r="N183" s="149">
        <v>1</v>
      </c>
      <c r="O183" s="150">
        <v>4</v>
      </c>
      <c r="P183" s="149">
        <v>3</v>
      </c>
      <c r="Q183" s="150"/>
      <c r="R183" s="149"/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102</v>
      </c>
      <c r="E184" s="135">
        <f>SUM(G184+I184+K184+M184+O184+Q184+U184)</f>
        <v>44</v>
      </c>
      <c r="F184" s="458">
        <f>SUM(H184+J184+L184+N184+P184+R184+V184)</f>
        <v>58</v>
      </c>
      <c r="G184" s="151">
        <v>16</v>
      </c>
      <c r="H184" s="152">
        <v>23</v>
      </c>
      <c r="I184" s="153">
        <v>6</v>
      </c>
      <c r="J184" s="152">
        <v>16</v>
      </c>
      <c r="K184" s="153">
        <v>4</v>
      </c>
      <c r="L184" s="152">
        <v>2</v>
      </c>
      <c r="M184" s="153"/>
      <c r="N184" s="152">
        <v>2</v>
      </c>
      <c r="O184" s="153">
        <v>16</v>
      </c>
      <c r="P184" s="152">
        <v>12</v>
      </c>
      <c r="Q184" s="153">
        <v>2</v>
      </c>
      <c r="R184" s="152">
        <v>3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20</v>
      </c>
      <c r="E185" s="135">
        <f t="shared" ref="E185:F200" si="23">SUM(G185+I185+K185+M185+O185+Q185+S185+U185)</f>
        <v>9</v>
      </c>
      <c r="F185" s="458">
        <f t="shared" si="23"/>
        <v>11</v>
      </c>
      <c r="G185" s="151">
        <v>2</v>
      </c>
      <c r="H185" s="152">
        <v>2</v>
      </c>
      <c r="I185" s="153">
        <v>2</v>
      </c>
      <c r="J185" s="152">
        <v>4</v>
      </c>
      <c r="K185" s="153">
        <v>1</v>
      </c>
      <c r="L185" s="152">
        <v>1</v>
      </c>
      <c r="M185" s="153"/>
      <c r="N185" s="152">
        <v>1</v>
      </c>
      <c r="O185" s="153">
        <v>4</v>
      </c>
      <c r="P185" s="152">
        <v>3</v>
      </c>
      <c r="Q185" s="153"/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12</v>
      </c>
      <c r="E186" s="128">
        <f t="shared" si="23"/>
        <v>7</v>
      </c>
      <c r="F186" s="463">
        <f t="shared" si="23"/>
        <v>5</v>
      </c>
      <c r="G186" s="443">
        <v>2</v>
      </c>
      <c r="H186" s="444">
        <v>2</v>
      </c>
      <c r="I186" s="445">
        <v>2</v>
      </c>
      <c r="J186" s="444">
        <v>2</v>
      </c>
      <c r="K186" s="445">
        <v>1</v>
      </c>
      <c r="L186" s="444"/>
      <c r="M186" s="445"/>
      <c r="N186" s="444"/>
      <c r="O186" s="445">
        <v>2</v>
      </c>
      <c r="P186" s="444"/>
      <c r="Q186" s="445"/>
      <c r="R186" s="444">
        <v>1</v>
      </c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16</v>
      </c>
      <c r="E187" s="449">
        <f t="shared" si="23"/>
        <v>4</v>
      </c>
      <c r="F187" s="450">
        <f t="shared" si="23"/>
        <v>12</v>
      </c>
      <c r="G187" s="451"/>
      <c r="H187" s="452"/>
      <c r="I187" s="453"/>
      <c r="J187" s="452"/>
      <c r="K187" s="453"/>
      <c r="L187" s="452"/>
      <c r="M187" s="453"/>
      <c r="N187" s="452"/>
      <c r="O187" s="453"/>
      <c r="P187" s="452"/>
      <c r="Q187" s="453"/>
      <c r="R187" s="452"/>
      <c r="S187" s="453">
        <v>3</v>
      </c>
      <c r="T187" s="452">
        <v>10</v>
      </c>
      <c r="U187" s="453">
        <v>1</v>
      </c>
      <c r="V187" s="454">
        <v>2</v>
      </c>
      <c r="W187" s="455">
        <v>0</v>
      </c>
      <c r="X187" s="456">
        <v>1</v>
      </c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56</v>
      </c>
      <c r="E188" s="135">
        <f t="shared" si="23"/>
        <v>12</v>
      </c>
      <c r="F188" s="458">
        <f t="shared" si="23"/>
        <v>44</v>
      </c>
      <c r="G188" s="151"/>
      <c r="H188" s="152"/>
      <c r="I188" s="153"/>
      <c r="J188" s="152"/>
      <c r="K188" s="153"/>
      <c r="L188" s="152"/>
      <c r="M188" s="153"/>
      <c r="N188" s="152"/>
      <c r="O188" s="153">
        <v>1</v>
      </c>
      <c r="P188" s="152"/>
      <c r="Q188" s="153">
        <v>2</v>
      </c>
      <c r="R188" s="152"/>
      <c r="S188" s="153">
        <v>9</v>
      </c>
      <c r="T188" s="152">
        <v>41</v>
      </c>
      <c r="U188" s="153"/>
      <c r="V188" s="459">
        <v>3</v>
      </c>
      <c r="W188" s="460">
        <v>0</v>
      </c>
      <c r="X188" s="461">
        <v>2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10</v>
      </c>
      <c r="E189" s="135">
        <f t="shared" si="23"/>
        <v>3</v>
      </c>
      <c r="F189" s="458">
        <f t="shared" si="23"/>
        <v>7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/>
      <c r="Q189" s="153">
        <v>1</v>
      </c>
      <c r="R189" s="152"/>
      <c r="S189" s="153">
        <v>2</v>
      </c>
      <c r="T189" s="152">
        <v>7</v>
      </c>
      <c r="U189" s="153"/>
      <c r="V189" s="459"/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11</v>
      </c>
      <c r="E190" s="136">
        <f t="shared" si="23"/>
        <v>4</v>
      </c>
      <c r="F190" s="486">
        <f t="shared" si="23"/>
        <v>7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>
        <v>1</v>
      </c>
      <c r="R190" s="488"/>
      <c r="S190" s="489">
        <v>3</v>
      </c>
      <c r="T190" s="488">
        <v>7</v>
      </c>
      <c r="U190" s="489"/>
      <c r="V190" s="490"/>
      <c r="W190" s="491">
        <v>0</v>
      </c>
      <c r="X190" s="492">
        <v>1</v>
      </c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33</v>
      </c>
      <c r="E191" s="133">
        <f t="shared" si="23"/>
        <v>17</v>
      </c>
      <c r="F191" s="465">
        <f t="shared" si="23"/>
        <v>16</v>
      </c>
      <c r="G191" s="148"/>
      <c r="H191" s="149"/>
      <c r="I191" s="150"/>
      <c r="J191" s="149"/>
      <c r="K191" s="150"/>
      <c r="L191" s="149"/>
      <c r="M191" s="150">
        <v>4</v>
      </c>
      <c r="N191" s="149">
        <v>6</v>
      </c>
      <c r="O191" s="150">
        <v>7</v>
      </c>
      <c r="P191" s="149">
        <v>7</v>
      </c>
      <c r="Q191" s="150">
        <v>6</v>
      </c>
      <c r="R191" s="149">
        <v>3</v>
      </c>
      <c r="S191" s="150"/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175</v>
      </c>
      <c r="E192" s="135">
        <f t="shared" si="23"/>
        <v>78</v>
      </c>
      <c r="F192" s="458">
        <f t="shared" si="23"/>
        <v>97</v>
      </c>
      <c r="G192" s="151"/>
      <c r="H192" s="152">
        <v>1</v>
      </c>
      <c r="I192" s="153"/>
      <c r="J192" s="152">
        <v>2</v>
      </c>
      <c r="K192" s="153">
        <v>1</v>
      </c>
      <c r="L192" s="152"/>
      <c r="M192" s="153">
        <v>5</v>
      </c>
      <c r="N192" s="152">
        <v>7</v>
      </c>
      <c r="O192" s="153">
        <v>32</v>
      </c>
      <c r="P192" s="152">
        <v>39</v>
      </c>
      <c r="Q192" s="153">
        <v>37</v>
      </c>
      <c r="R192" s="152">
        <v>46</v>
      </c>
      <c r="S192" s="153">
        <v>3</v>
      </c>
      <c r="T192" s="152">
        <v>2</v>
      </c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25</v>
      </c>
      <c r="E193" s="135">
        <f t="shared" si="23"/>
        <v>9</v>
      </c>
      <c r="F193" s="458">
        <f t="shared" si="23"/>
        <v>16</v>
      </c>
      <c r="G193" s="151"/>
      <c r="H193" s="152"/>
      <c r="I193" s="153"/>
      <c r="J193" s="152"/>
      <c r="K193" s="153"/>
      <c r="L193" s="152"/>
      <c r="M193" s="153">
        <v>3</v>
      </c>
      <c r="N193" s="152">
        <v>6</v>
      </c>
      <c r="O193" s="153">
        <v>5</v>
      </c>
      <c r="P193" s="152">
        <v>8</v>
      </c>
      <c r="Q193" s="153">
        <v>1</v>
      </c>
      <c r="R193" s="152">
        <v>2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3</v>
      </c>
      <c r="E194" s="128">
        <f t="shared" si="23"/>
        <v>0</v>
      </c>
      <c r="F194" s="463">
        <f t="shared" si="23"/>
        <v>3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>
        <v>1</v>
      </c>
      <c r="Q194" s="445"/>
      <c r="R194" s="444">
        <v>2</v>
      </c>
      <c r="S194" s="445"/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29</v>
      </c>
      <c r="E195" s="449">
        <f t="shared" si="23"/>
        <v>10</v>
      </c>
      <c r="F195" s="450">
        <f t="shared" si="23"/>
        <v>19</v>
      </c>
      <c r="G195" s="451"/>
      <c r="H195" s="452"/>
      <c r="I195" s="453"/>
      <c r="J195" s="452"/>
      <c r="K195" s="453"/>
      <c r="L195" s="452"/>
      <c r="M195" s="453">
        <v>1</v>
      </c>
      <c r="N195" s="452"/>
      <c r="O195" s="453"/>
      <c r="P195" s="452"/>
      <c r="Q195" s="453">
        <v>1</v>
      </c>
      <c r="R195" s="452">
        <v>1</v>
      </c>
      <c r="S195" s="453">
        <v>5</v>
      </c>
      <c r="T195" s="452">
        <v>15</v>
      </c>
      <c r="U195" s="453">
        <v>3</v>
      </c>
      <c r="V195" s="454">
        <v>3</v>
      </c>
      <c r="W195" s="455">
        <v>2</v>
      </c>
      <c r="X195" s="456"/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127</v>
      </c>
      <c r="E196" s="135">
        <f t="shared" si="23"/>
        <v>33</v>
      </c>
      <c r="F196" s="458">
        <f t="shared" si="23"/>
        <v>94</v>
      </c>
      <c r="G196" s="151"/>
      <c r="H196" s="152"/>
      <c r="I196" s="153"/>
      <c r="J196" s="152"/>
      <c r="K196" s="153"/>
      <c r="L196" s="152"/>
      <c r="M196" s="153">
        <v>1</v>
      </c>
      <c r="N196" s="152">
        <v>1</v>
      </c>
      <c r="O196" s="153"/>
      <c r="P196" s="152"/>
      <c r="Q196" s="153"/>
      <c r="R196" s="152">
        <v>1</v>
      </c>
      <c r="S196" s="153">
        <v>27</v>
      </c>
      <c r="T196" s="152">
        <v>76</v>
      </c>
      <c r="U196" s="153">
        <v>5</v>
      </c>
      <c r="V196" s="459">
        <v>16</v>
      </c>
      <c r="W196" s="460">
        <v>0</v>
      </c>
      <c r="X196" s="461">
        <v>3</v>
      </c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29</v>
      </c>
      <c r="E197" s="135">
        <f t="shared" si="23"/>
        <v>10</v>
      </c>
      <c r="F197" s="458">
        <f t="shared" si="23"/>
        <v>19</v>
      </c>
      <c r="G197" s="151"/>
      <c r="H197" s="152"/>
      <c r="I197" s="153"/>
      <c r="J197" s="152"/>
      <c r="K197" s="153"/>
      <c r="L197" s="152"/>
      <c r="M197" s="153">
        <v>1</v>
      </c>
      <c r="N197" s="152"/>
      <c r="O197" s="153"/>
      <c r="P197" s="152"/>
      <c r="Q197" s="153">
        <v>1</v>
      </c>
      <c r="R197" s="152">
        <v>1</v>
      </c>
      <c r="S197" s="153">
        <v>5</v>
      </c>
      <c r="T197" s="152">
        <v>15</v>
      </c>
      <c r="U197" s="153">
        <v>3</v>
      </c>
      <c r="V197" s="459">
        <v>3</v>
      </c>
      <c r="W197" s="460">
        <v>2</v>
      </c>
      <c r="X197" s="461"/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26</v>
      </c>
      <c r="E198" s="136">
        <f t="shared" si="23"/>
        <v>6</v>
      </c>
      <c r="F198" s="486">
        <f t="shared" si="23"/>
        <v>20</v>
      </c>
      <c r="G198" s="487"/>
      <c r="H198" s="488"/>
      <c r="I198" s="489"/>
      <c r="J198" s="488"/>
      <c r="K198" s="489"/>
      <c r="L198" s="488"/>
      <c r="M198" s="489"/>
      <c r="N198" s="488">
        <v>1</v>
      </c>
      <c r="O198" s="489"/>
      <c r="P198" s="488"/>
      <c r="Q198" s="489"/>
      <c r="R198" s="488">
        <v>1</v>
      </c>
      <c r="S198" s="489">
        <v>5</v>
      </c>
      <c r="T198" s="488">
        <v>18</v>
      </c>
      <c r="U198" s="489">
        <v>1</v>
      </c>
      <c r="V198" s="490"/>
      <c r="W198" s="491">
        <v>0</v>
      </c>
      <c r="X198" s="492">
        <v>1</v>
      </c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18</v>
      </c>
      <c r="E203" s="501">
        <f t="shared" si="25"/>
        <v>8</v>
      </c>
      <c r="F203" s="502">
        <f t="shared" si="25"/>
        <v>10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2</v>
      </c>
      <c r="T203" s="452">
        <v>8</v>
      </c>
      <c r="U203" s="453">
        <v>6</v>
      </c>
      <c r="V203" s="454">
        <v>2</v>
      </c>
      <c r="W203" s="455">
        <v>6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83</v>
      </c>
      <c r="E204" s="495">
        <f t="shared" si="25"/>
        <v>29</v>
      </c>
      <c r="F204" s="496">
        <f t="shared" si="25"/>
        <v>54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6</v>
      </c>
      <c r="T204" s="152">
        <v>33</v>
      </c>
      <c r="U204" s="153">
        <v>23</v>
      </c>
      <c r="V204" s="459">
        <v>21</v>
      </c>
      <c r="W204" s="460">
        <v>6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18</v>
      </c>
      <c r="E205" s="495">
        <f t="shared" si="25"/>
        <v>8</v>
      </c>
      <c r="F205" s="496">
        <f t="shared" si="25"/>
        <v>10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2</v>
      </c>
      <c r="T205" s="152">
        <v>8</v>
      </c>
      <c r="U205" s="153">
        <v>6</v>
      </c>
      <c r="V205" s="459">
        <v>2</v>
      </c>
      <c r="W205" s="460">
        <v>6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22</v>
      </c>
      <c r="E206" s="498">
        <f t="shared" si="25"/>
        <v>4</v>
      </c>
      <c r="F206" s="499">
        <f t="shared" si="25"/>
        <v>18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/>
      <c r="T206" s="444">
        <v>10</v>
      </c>
      <c r="U206" s="445">
        <v>4</v>
      </c>
      <c r="V206" s="446">
        <v>8</v>
      </c>
      <c r="W206" s="447">
        <v>6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>
        <v>0</v>
      </c>
      <c r="X218" s="529"/>
      <c r="Y218" s="529"/>
      <c r="Z218" s="634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232</v>
      </c>
      <c r="E219" s="532">
        <f t="shared" si="25"/>
        <v>88</v>
      </c>
      <c r="F219" s="534">
        <f t="shared" si="25"/>
        <v>144</v>
      </c>
      <c r="G219" s="635">
        <f t="shared" ref="G219:L222" si="26">SUM(G171+G175+G179+G183+G187+G191+G195+G207+G211+G215)</f>
        <v>5</v>
      </c>
      <c r="H219" s="534">
        <f t="shared" si="26"/>
        <v>2</v>
      </c>
      <c r="I219" s="635">
        <f t="shared" si="26"/>
        <v>1</v>
      </c>
      <c r="J219" s="534">
        <f t="shared" si="26"/>
        <v>3</v>
      </c>
      <c r="K219" s="635">
        <f t="shared" si="26"/>
        <v>0</v>
      </c>
      <c r="L219" s="534">
        <f t="shared" si="26"/>
        <v>3</v>
      </c>
      <c r="M219" s="635">
        <f>SUM(M171+M175+M179+M183+M187+M191+M195+M199+M203+M207+M211+M215)</f>
        <v>7</v>
      </c>
      <c r="N219" s="534">
        <f t="shared" ref="N219:R219" si="27">SUM(N171+N175+N179+N183+N187+N191+N195+N199+N203+N207+N211+N215)</f>
        <v>9</v>
      </c>
      <c r="O219" s="635">
        <f t="shared" si="27"/>
        <v>18</v>
      </c>
      <c r="P219" s="534">
        <f t="shared" si="27"/>
        <v>16</v>
      </c>
      <c r="Q219" s="635">
        <f t="shared" si="27"/>
        <v>11</v>
      </c>
      <c r="R219" s="534">
        <f t="shared" si="27"/>
        <v>15</v>
      </c>
      <c r="S219" s="635">
        <f t="shared" ref="S219:V222" si="28">SUM(S171+S175+S179+S187+S191+S195+S199+S203+S207+S211+S215)</f>
        <v>32</v>
      </c>
      <c r="T219" s="534">
        <f t="shared" si="28"/>
        <v>87</v>
      </c>
      <c r="U219" s="635">
        <f t="shared" si="28"/>
        <v>14</v>
      </c>
      <c r="V219" s="636">
        <f t="shared" si="28"/>
        <v>9</v>
      </c>
      <c r="W219" s="635">
        <f t="shared" ref="W219:Y222" si="29">SUM(W171+W175+W179+W187+W195+W199+W203+W207+W211+W215)</f>
        <v>9</v>
      </c>
      <c r="X219" s="538">
        <f t="shared" si="29"/>
        <v>1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759</v>
      </c>
      <c r="E220" s="540">
        <f t="shared" ref="E220:F222" si="30">SUM(G220+I220+K220+M220+O220+Q220+S220+U220)</f>
        <v>281</v>
      </c>
      <c r="F220" s="541">
        <f>SUM(H220+J220+L220+N220+P220+R220+T220+V220)</f>
        <v>478</v>
      </c>
      <c r="G220" s="542">
        <f t="shared" si="26"/>
        <v>16</v>
      </c>
      <c r="H220" s="541">
        <f>SUM(H172+H176+H180+H184+H188+H192+H196+H208+H212+H216)</f>
        <v>24</v>
      </c>
      <c r="I220" s="542">
        <f t="shared" si="26"/>
        <v>8</v>
      </c>
      <c r="J220" s="541">
        <f>SUM(J172+J176+J180+J184+J188+J192+J196+J208+J212+J216)</f>
        <v>20</v>
      </c>
      <c r="K220" s="542">
        <f t="shared" si="26"/>
        <v>5</v>
      </c>
      <c r="L220" s="541">
        <f>SUM(L172+L176+L180+L184+L188+L192+L196+L208+L212+L216)</f>
        <v>2</v>
      </c>
      <c r="M220" s="542">
        <f t="shared" ref="M220:R222" si="31">SUM(M172+M176+M180+M184+M188+M192+M196+M200+M204+M208+M212+M216)</f>
        <v>9</v>
      </c>
      <c r="N220" s="541">
        <f t="shared" si="31"/>
        <v>15</v>
      </c>
      <c r="O220" s="542">
        <f t="shared" si="31"/>
        <v>61</v>
      </c>
      <c r="P220" s="541">
        <f t="shared" si="31"/>
        <v>65</v>
      </c>
      <c r="Q220" s="542">
        <f t="shared" si="31"/>
        <v>55</v>
      </c>
      <c r="R220" s="541">
        <f t="shared" si="31"/>
        <v>69</v>
      </c>
      <c r="S220" s="542">
        <f t="shared" si="28"/>
        <v>88</v>
      </c>
      <c r="T220" s="541">
        <f t="shared" si="28"/>
        <v>236</v>
      </c>
      <c r="U220" s="542">
        <f t="shared" si="28"/>
        <v>39</v>
      </c>
      <c r="V220" s="638">
        <f t="shared" si="28"/>
        <v>47</v>
      </c>
      <c r="W220" s="542">
        <f t="shared" si="29"/>
        <v>10</v>
      </c>
      <c r="X220" s="540">
        <f t="shared" si="29"/>
        <v>6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224</v>
      </c>
      <c r="E221" s="540">
        <f t="shared" si="30"/>
        <v>83</v>
      </c>
      <c r="F221" s="541">
        <f t="shared" si="30"/>
        <v>141</v>
      </c>
      <c r="G221" s="542">
        <f t="shared" si="26"/>
        <v>4</v>
      </c>
      <c r="H221" s="541">
        <f>SUM(H173+H177+H181+H185+H189+H193+H197+H209+H213+H217)</f>
        <v>3</v>
      </c>
      <c r="I221" s="542">
        <f t="shared" si="26"/>
        <v>2</v>
      </c>
      <c r="J221" s="541">
        <f>SUM(J173+J177+J181+J185+J189+J193+J197+J209+J213+J217)</f>
        <v>4</v>
      </c>
      <c r="K221" s="542">
        <f t="shared" si="26"/>
        <v>1</v>
      </c>
      <c r="L221" s="541">
        <f>SUM(L173+L177+L181+L185+L189+L193+L197+L209+L213+L217)</f>
        <v>3</v>
      </c>
      <c r="M221" s="542">
        <f t="shared" si="31"/>
        <v>6</v>
      </c>
      <c r="N221" s="541">
        <f t="shared" si="31"/>
        <v>9</v>
      </c>
      <c r="O221" s="542">
        <f t="shared" si="31"/>
        <v>17</v>
      </c>
      <c r="P221" s="541">
        <f t="shared" si="31"/>
        <v>17</v>
      </c>
      <c r="Q221" s="542">
        <f t="shared" si="31"/>
        <v>8</v>
      </c>
      <c r="R221" s="541">
        <f t="shared" si="31"/>
        <v>15</v>
      </c>
      <c r="S221" s="542">
        <f t="shared" si="28"/>
        <v>32</v>
      </c>
      <c r="T221" s="541">
        <f t="shared" si="28"/>
        <v>83</v>
      </c>
      <c r="U221" s="542">
        <f t="shared" si="28"/>
        <v>13</v>
      </c>
      <c r="V221" s="638">
        <f t="shared" si="28"/>
        <v>7</v>
      </c>
      <c r="W221" s="542">
        <f t="shared" si="29"/>
        <v>8</v>
      </c>
      <c r="X221" s="540">
        <f t="shared" si="29"/>
        <v>1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154</v>
      </c>
      <c r="E222" s="545">
        <f t="shared" si="30"/>
        <v>44</v>
      </c>
      <c r="F222" s="546">
        <f t="shared" si="30"/>
        <v>110</v>
      </c>
      <c r="G222" s="547">
        <f t="shared" ref="G222" si="32">SUM(G174+G178+G182+G186+G190+G194+G198+G210+G214+G218)</f>
        <v>4</v>
      </c>
      <c r="H222" s="546">
        <f>SUM(H174+H178+H182+H186+H190+H194+H198+H210+H214+H218)</f>
        <v>2</v>
      </c>
      <c r="I222" s="547">
        <f t="shared" si="26"/>
        <v>2</v>
      </c>
      <c r="J222" s="546">
        <f>SUM(J174+J178+J182+J186+J190+J194+J198+J210+J214+J218)</f>
        <v>3</v>
      </c>
      <c r="K222" s="547">
        <f t="shared" si="26"/>
        <v>1</v>
      </c>
      <c r="L222" s="546">
        <f>SUM(L174+L178+L182+L186+L190+L194+L198+L210+L214+L218)</f>
        <v>0</v>
      </c>
      <c r="M222" s="547">
        <f t="shared" si="31"/>
        <v>1</v>
      </c>
      <c r="N222" s="546">
        <f t="shared" si="31"/>
        <v>2</v>
      </c>
      <c r="O222" s="547">
        <f t="shared" si="31"/>
        <v>8</v>
      </c>
      <c r="P222" s="546">
        <f t="shared" si="31"/>
        <v>6</v>
      </c>
      <c r="Q222" s="547">
        <f t="shared" si="31"/>
        <v>4</v>
      </c>
      <c r="R222" s="546">
        <f t="shared" si="31"/>
        <v>12</v>
      </c>
      <c r="S222" s="547">
        <f t="shared" si="28"/>
        <v>16</v>
      </c>
      <c r="T222" s="546">
        <f t="shared" si="28"/>
        <v>75</v>
      </c>
      <c r="U222" s="547">
        <f t="shared" si="28"/>
        <v>8</v>
      </c>
      <c r="V222" s="639">
        <f t="shared" si="28"/>
        <v>10</v>
      </c>
      <c r="W222" s="549">
        <f t="shared" si="29"/>
        <v>7</v>
      </c>
      <c r="X222" s="545">
        <f t="shared" si="29"/>
        <v>2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662" t="s">
        <v>1</v>
      </c>
      <c r="E226" s="662" t="s">
        <v>2</v>
      </c>
      <c r="F226" s="668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4724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53D549FD-1933-4551-933C-392ABA350839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2FD18BB4-8C0B-44BD-A749-9380CC709EAB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94FF4679-0F89-483D-AFEB-A86FE9E882F3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5F25F64C-56DE-4BBA-94C2-DAA26D7BDB47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A38147AA-3B8D-4925-887F-F82F6B43BA7F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88046FA8-E7E2-42DE-8AE0-C4E24CE7FBB3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N38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",[8]NOMBRE!B2," - ","( ",[8]NOMBRE!C2,[8]NOMBRE!D2,[8]NOMBRE!E2,[8]NOMBRE!F2,[8]NOMBRE!G2,"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",[8]NOMBRE!B6," - ","( ",[8]NOMBRE!C6,[8]NOMBRE!D6," )")</f>
        <v>MES: JULIO - ( 07 )</v>
      </c>
      <c r="BU4" s="47"/>
      <c r="BV4" s="47"/>
      <c r="BW4" s="47"/>
    </row>
    <row r="5" spans="1:90" ht="16.149999999999999" customHeight="1" x14ac:dyDescent="0.2">
      <c r="A5" s="45" t="str">
        <f>CONCATENATE("AÑO: ",[8]NOMBRE!B7)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684" t="s">
        <v>2</v>
      </c>
      <c r="H11" s="686" t="s">
        <v>3</v>
      </c>
      <c r="I11" s="684" t="s">
        <v>2</v>
      </c>
      <c r="J11" s="686" t="s">
        <v>3</v>
      </c>
      <c r="K11" s="684" t="s">
        <v>2</v>
      </c>
      <c r="L11" s="686" t="s">
        <v>3</v>
      </c>
      <c r="M11" s="684" t="s">
        <v>2</v>
      </c>
      <c r="N11" s="686" t="s">
        <v>3</v>
      </c>
      <c r="O11" s="684" t="s">
        <v>2</v>
      </c>
      <c r="P11" s="686" t="s">
        <v>3</v>
      </c>
      <c r="Q11" s="684" t="s">
        <v>2</v>
      </c>
      <c r="R11" s="686" t="s">
        <v>3</v>
      </c>
      <c r="S11" s="684" t="s">
        <v>2</v>
      </c>
      <c r="T11" s="686" t="s">
        <v>3</v>
      </c>
      <c r="U11" s="684" t="s">
        <v>2</v>
      </c>
      <c r="V11" s="686" t="s">
        <v>3</v>
      </c>
      <c r="W11" s="684" t="s">
        <v>2</v>
      </c>
      <c r="X11" s="686" t="s">
        <v>3</v>
      </c>
      <c r="Y11" s="684" t="s">
        <v>2</v>
      </c>
      <c r="Z11" s="686" t="s">
        <v>3</v>
      </c>
      <c r="AA11" s="684" t="s">
        <v>2</v>
      </c>
      <c r="AB11" s="686" t="s">
        <v>3</v>
      </c>
      <c r="AC11" s="684" t="s">
        <v>2</v>
      </c>
      <c r="AD11" s="690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183</v>
      </c>
      <c r="E12" s="193">
        <f t="shared" ref="E12:F15" si="0">SUM(G12+I12+K12+M12+O12+Q12+S12+U12+W12+Y12+AA12+AC12)</f>
        <v>81</v>
      </c>
      <c r="F12" s="194">
        <f>SUM(H12+J12+L12+N12+P12+R12+T12+V12+X12+Z12+AB12+AD12)</f>
        <v>102</v>
      </c>
      <c r="G12" s="18">
        <v>1</v>
      </c>
      <c r="H12" s="19">
        <v>0</v>
      </c>
      <c r="I12" s="1">
        <v>1</v>
      </c>
      <c r="J12" s="19">
        <v>0</v>
      </c>
      <c r="K12" s="1">
        <v>2</v>
      </c>
      <c r="L12" s="19">
        <v>0</v>
      </c>
      <c r="M12" s="18">
        <v>2</v>
      </c>
      <c r="N12" s="19">
        <v>1</v>
      </c>
      <c r="O12" s="18">
        <v>6</v>
      </c>
      <c r="P12" s="19">
        <v>0</v>
      </c>
      <c r="Q12" s="18">
        <v>8</v>
      </c>
      <c r="R12" s="20">
        <v>1</v>
      </c>
      <c r="S12" s="18">
        <v>3</v>
      </c>
      <c r="T12" s="20">
        <v>4</v>
      </c>
      <c r="U12" s="18">
        <v>7</v>
      </c>
      <c r="V12" s="20">
        <v>5</v>
      </c>
      <c r="W12" s="18">
        <v>10</v>
      </c>
      <c r="X12" s="20">
        <v>16</v>
      </c>
      <c r="Y12" s="18">
        <v>17</v>
      </c>
      <c r="Z12" s="20">
        <v>19</v>
      </c>
      <c r="AA12" s="18">
        <v>15</v>
      </c>
      <c r="AB12" s="20">
        <v>44</v>
      </c>
      <c r="AC12" s="182">
        <v>9</v>
      </c>
      <c r="AD12" s="64">
        <v>12</v>
      </c>
      <c r="AE12" s="19">
        <v>3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693</v>
      </c>
      <c r="E13" s="193">
        <f t="shared" si="0"/>
        <v>253</v>
      </c>
      <c r="F13" s="194">
        <f t="shared" si="0"/>
        <v>440</v>
      </c>
      <c r="G13" s="7">
        <v>1</v>
      </c>
      <c r="H13" s="21">
        <v>0</v>
      </c>
      <c r="I13" s="7">
        <v>1</v>
      </c>
      <c r="J13" s="21">
        <v>0</v>
      </c>
      <c r="K13" s="7">
        <v>1</v>
      </c>
      <c r="L13" s="21">
        <v>1</v>
      </c>
      <c r="M13" s="7">
        <v>3</v>
      </c>
      <c r="N13" s="21">
        <v>0</v>
      </c>
      <c r="O13" s="7">
        <v>11</v>
      </c>
      <c r="P13" s="21">
        <v>12</v>
      </c>
      <c r="Q13" s="7">
        <v>4</v>
      </c>
      <c r="R13" s="8">
        <v>6</v>
      </c>
      <c r="S13" s="7">
        <v>4</v>
      </c>
      <c r="T13" s="8">
        <v>14</v>
      </c>
      <c r="U13" s="7">
        <v>12</v>
      </c>
      <c r="V13" s="8">
        <v>15</v>
      </c>
      <c r="W13" s="7">
        <v>52</v>
      </c>
      <c r="X13" s="8">
        <v>70</v>
      </c>
      <c r="Y13" s="7">
        <v>60</v>
      </c>
      <c r="Z13" s="8">
        <v>91</v>
      </c>
      <c r="AA13" s="7">
        <v>74</v>
      </c>
      <c r="AB13" s="8">
        <v>204</v>
      </c>
      <c r="AC13" s="22">
        <v>30</v>
      </c>
      <c r="AD13" s="38">
        <v>27</v>
      </c>
      <c r="AE13" s="21">
        <v>8</v>
      </c>
      <c r="AF13" s="23"/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16</v>
      </c>
      <c r="E14" s="193">
        <f t="shared" si="0"/>
        <v>6</v>
      </c>
      <c r="F14" s="194">
        <f t="shared" si="0"/>
        <v>10</v>
      </c>
      <c r="G14" s="7">
        <v>0</v>
      </c>
      <c r="H14" s="21">
        <v>0</v>
      </c>
      <c r="I14" s="7">
        <v>0</v>
      </c>
      <c r="J14" s="21">
        <v>0</v>
      </c>
      <c r="K14" s="7">
        <v>1</v>
      </c>
      <c r="L14" s="21">
        <v>0</v>
      </c>
      <c r="M14" s="7">
        <v>0</v>
      </c>
      <c r="N14" s="8">
        <v>0</v>
      </c>
      <c r="O14" s="7">
        <v>1</v>
      </c>
      <c r="P14" s="8">
        <v>0</v>
      </c>
      <c r="Q14" s="7">
        <v>2</v>
      </c>
      <c r="R14" s="8">
        <v>1</v>
      </c>
      <c r="S14" s="7">
        <v>0</v>
      </c>
      <c r="T14" s="8">
        <v>0</v>
      </c>
      <c r="U14" s="7">
        <v>0</v>
      </c>
      <c r="V14" s="8">
        <v>0</v>
      </c>
      <c r="W14" s="7">
        <v>2</v>
      </c>
      <c r="X14" s="8">
        <v>3</v>
      </c>
      <c r="Y14" s="7">
        <v>0</v>
      </c>
      <c r="Z14" s="8">
        <v>0</v>
      </c>
      <c r="AA14" s="7">
        <v>0</v>
      </c>
      <c r="AB14" s="8">
        <v>6</v>
      </c>
      <c r="AC14" s="7">
        <v>0</v>
      </c>
      <c r="AD14" s="38">
        <v>0</v>
      </c>
      <c r="AE14" s="21">
        <v>0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179</v>
      </c>
      <c r="E15" s="197">
        <f t="shared" si="0"/>
        <v>58</v>
      </c>
      <c r="F15" s="198">
        <f t="shared" si="0"/>
        <v>121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4">
        <v>0</v>
      </c>
      <c r="O15" s="12">
        <v>1</v>
      </c>
      <c r="P15" s="14">
        <v>2</v>
      </c>
      <c r="Q15" s="12">
        <v>4</v>
      </c>
      <c r="R15" s="14">
        <v>2</v>
      </c>
      <c r="S15" s="12">
        <v>1</v>
      </c>
      <c r="T15" s="14">
        <v>3</v>
      </c>
      <c r="U15" s="12">
        <v>1</v>
      </c>
      <c r="V15" s="14">
        <v>1</v>
      </c>
      <c r="W15" s="12">
        <v>13</v>
      </c>
      <c r="X15" s="14">
        <v>14</v>
      </c>
      <c r="Y15" s="12">
        <v>14</v>
      </c>
      <c r="Z15" s="14">
        <v>15</v>
      </c>
      <c r="AA15" s="12">
        <v>20</v>
      </c>
      <c r="AB15" s="14">
        <v>73</v>
      </c>
      <c r="AC15" s="12">
        <v>4</v>
      </c>
      <c r="AD15" s="39">
        <v>11</v>
      </c>
      <c r="AE15" s="13">
        <v>1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686" t="s">
        <v>3</v>
      </c>
      <c r="I18" s="157" t="s">
        <v>2</v>
      </c>
      <c r="J18" s="700" t="s">
        <v>3</v>
      </c>
      <c r="K18" s="157" t="s">
        <v>2</v>
      </c>
      <c r="L18" s="683" t="s">
        <v>3</v>
      </c>
      <c r="M18" s="157" t="s">
        <v>2</v>
      </c>
      <c r="N18" s="698" t="s">
        <v>3</v>
      </c>
      <c r="O18" s="157" t="s">
        <v>2</v>
      </c>
      <c r="P18" s="700" t="s">
        <v>3</v>
      </c>
      <c r="Q18" s="157" t="s">
        <v>2</v>
      </c>
      <c r="R18" s="698" t="s">
        <v>3</v>
      </c>
      <c r="S18" s="157" t="s">
        <v>2</v>
      </c>
      <c r="T18" s="700" t="s">
        <v>3</v>
      </c>
      <c r="U18" s="699" t="s">
        <v>2</v>
      </c>
      <c r="V18" s="698" t="s">
        <v>3</v>
      </c>
      <c r="W18" s="699" t="s">
        <v>2</v>
      </c>
      <c r="X18" s="698" t="s">
        <v>3</v>
      </c>
      <c r="Y18" s="699" t="s">
        <v>2</v>
      </c>
      <c r="Z18" s="698" t="s">
        <v>3</v>
      </c>
      <c r="AA18" s="699" t="s">
        <v>2</v>
      </c>
      <c r="AB18" s="698" t="s">
        <v>3</v>
      </c>
      <c r="AC18" s="699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3</v>
      </c>
      <c r="E19" s="83">
        <f>SUM(G19+I19+K19+M19+O19+Q19+S19+U19+W19+Y19+AA19+AC19)</f>
        <v>1</v>
      </c>
      <c r="F19" s="84">
        <f>SUM(H19+J19+L19+N19+P19+R19+T19+V19+X19+Z19+AB19+AD19)</f>
        <v>2</v>
      </c>
      <c r="G19" s="1">
        <v>0</v>
      </c>
      <c r="H19" s="2">
        <v>0</v>
      </c>
      <c r="I19" s="1">
        <v>0</v>
      </c>
      <c r="J19" s="104">
        <v>0</v>
      </c>
      <c r="K19" s="1">
        <v>0</v>
      </c>
      <c r="L19" s="2">
        <v>0</v>
      </c>
      <c r="M19" s="1">
        <v>0</v>
      </c>
      <c r="N19" s="2">
        <v>0</v>
      </c>
      <c r="O19" s="1">
        <v>0</v>
      </c>
      <c r="P19" s="104">
        <v>0</v>
      </c>
      <c r="Q19" s="1">
        <v>0</v>
      </c>
      <c r="R19" s="2">
        <v>0</v>
      </c>
      <c r="S19" s="1">
        <v>0</v>
      </c>
      <c r="T19" s="104">
        <v>0</v>
      </c>
      <c r="U19" s="1">
        <v>0</v>
      </c>
      <c r="V19" s="2">
        <v>0</v>
      </c>
      <c r="W19" s="1">
        <v>1</v>
      </c>
      <c r="X19" s="2">
        <v>0</v>
      </c>
      <c r="Y19" s="1">
        <v>0</v>
      </c>
      <c r="Z19" s="2">
        <v>0</v>
      </c>
      <c r="AA19" s="1">
        <v>0</v>
      </c>
      <c r="AB19" s="2">
        <v>2</v>
      </c>
      <c r="AC19" s="1">
        <v>0</v>
      </c>
      <c r="AD19" s="95">
        <v>0</v>
      </c>
      <c r="AE19" s="2">
        <v>0</v>
      </c>
      <c r="AF19" s="204">
        <v>3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4</v>
      </c>
      <c r="E23" s="86">
        <f t="shared" si="2"/>
        <v>4</v>
      </c>
      <c r="F23" s="87">
        <f t="shared" si="2"/>
        <v>0</v>
      </c>
      <c r="G23" s="7">
        <v>0</v>
      </c>
      <c r="H23" s="21">
        <v>0</v>
      </c>
      <c r="I23" s="7">
        <v>0</v>
      </c>
      <c r="J23" s="10">
        <v>0</v>
      </c>
      <c r="K23" s="7">
        <v>0</v>
      </c>
      <c r="L23" s="21">
        <v>0</v>
      </c>
      <c r="M23" s="7">
        <v>0</v>
      </c>
      <c r="N23" s="21">
        <v>0</v>
      </c>
      <c r="O23" s="7">
        <v>1</v>
      </c>
      <c r="P23" s="10">
        <v>0</v>
      </c>
      <c r="Q23" s="7">
        <v>0</v>
      </c>
      <c r="R23" s="21">
        <v>0</v>
      </c>
      <c r="S23" s="7">
        <v>3</v>
      </c>
      <c r="T23" s="10">
        <v>0</v>
      </c>
      <c r="U23" s="7">
        <v>0</v>
      </c>
      <c r="V23" s="21">
        <v>0</v>
      </c>
      <c r="W23" s="7">
        <v>0</v>
      </c>
      <c r="X23" s="21">
        <v>0</v>
      </c>
      <c r="Y23" s="7">
        <v>0</v>
      </c>
      <c r="Z23" s="21">
        <v>0</v>
      </c>
      <c r="AA23" s="7">
        <v>0</v>
      </c>
      <c r="AB23" s="21">
        <v>0</v>
      </c>
      <c r="AC23" s="7">
        <v>0</v>
      </c>
      <c r="AD23" s="96">
        <v>0</v>
      </c>
      <c r="AE23" s="21">
        <v>0</v>
      </c>
      <c r="AF23" s="218">
        <v>4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/>
      <c r="H24" s="21"/>
      <c r="I24" s="7"/>
      <c r="J24" s="10"/>
      <c r="K24" s="7"/>
      <c r="L24" s="21"/>
      <c r="M24" s="7"/>
      <c r="N24" s="21"/>
      <c r="O24" s="7"/>
      <c r="P24" s="10"/>
      <c r="Q24" s="7"/>
      <c r="R24" s="21"/>
      <c r="S24" s="7"/>
      <c r="T24" s="10"/>
      <c r="U24" s="7"/>
      <c r="V24" s="21"/>
      <c r="W24" s="7"/>
      <c r="X24" s="21"/>
      <c r="Y24" s="7"/>
      <c r="Z24" s="21"/>
      <c r="AA24" s="7"/>
      <c r="AB24" s="21"/>
      <c r="AC24" s="7"/>
      <c r="AD24" s="96"/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14</v>
      </c>
      <c r="E25" s="86">
        <f t="shared" si="2"/>
        <v>2</v>
      </c>
      <c r="F25" s="87">
        <f t="shared" si="2"/>
        <v>12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0</v>
      </c>
      <c r="AA25" s="7">
        <v>2</v>
      </c>
      <c r="AB25" s="21">
        <v>12</v>
      </c>
      <c r="AC25" s="7">
        <v>0</v>
      </c>
      <c r="AD25" s="96">
        <v>0</v>
      </c>
      <c r="AE25" s="21">
        <v>0</v>
      </c>
      <c r="AF25" s="218">
        <v>14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/>
      <c r="H26" s="21"/>
      <c r="I26" s="7"/>
      <c r="J26" s="10"/>
      <c r="K26" s="7"/>
      <c r="L26" s="21"/>
      <c r="M26" s="7"/>
      <c r="N26" s="21"/>
      <c r="O26" s="7"/>
      <c r="P26" s="10"/>
      <c r="Q26" s="7"/>
      <c r="R26" s="21"/>
      <c r="S26" s="7"/>
      <c r="T26" s="10"/>
      <c r="U26" s="7"/>
      <c r="V26" s="21"/>
      <c r="W26" s="7"/>
      <c r="X26" s="21"/>
      <c r="Y26" s="7"/>
      <c r="Z26" s="21"/>
      <c r="AA26" s="7"/>
      <c r="AB26" s="21"/>
      <c r="AC26" s="7"/>
      <c r="AD26" s="96"/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0</v>
      </c>
      <c r="E27" s="86">
        <f t="shared" si="2"/>
        <v>0</v>
      </c>
      <c r="F27" s="87">
        <f t="shared" si="2"/>
        <v>0</v>
      </c>
      <c r="G27" s="7"/>
      <c r="H27" s="21"/>
      <c r="I27" s="7"/>
      <c r="J27" s="10"/>
      <c r="K27" s="7"/>
      <c r="L27" s="21"/>
      <c r="M27" s="7"/>
      <c r="N27" s="21"/>
      <c r="O27" s="7"/>
      <c r="P27" s="10"/>
      <c r="Q27" s="7"/>
      <c r="R27" s="21"/>
      <c r="S27" s="7"/>
      <c r="T27" s="10"/>
      <c r="U27" s="7"/>
      <c r="V27" s="21"/>
      <c r="W27" s="7"/>
      <c r="X27" s="21"/>
      <c r="Y27" s="7"/>
      <c r="Z27" s="21"/>
      <c r="AA27" s="7"/>
      <c r="AB27" s="21"/>
      <c r="AC27" s="7"/>
      <c r="AD27" s="96"/>
      <c r="AE27" s="21"/>
      <c r="AF27" s="218"/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20</v>
      </c>
      <c r="E28" s="220">
        <f t="shared" si="2"/>
        <v>2</v>
      </c>
      <c r="F28" s="221">
        <f t="shared" si="2"/>
        <v>18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0</v>
      </c>
      <c r="R28" s="2">
        <v>0</v>
      </c>
      <c r="S28" s="1">
        <v>0</v>
      </c>
      <c r="T28" s="104">
        <v>0</v>
      </c>
      <c r="U28" s="1">
        <v>0</v>
      </c>
      <c r="V28" s="2">
        <v>0</v>
      </c>
      <c r="W28" s="1">
        <v>0</v>
      </c>
      <c r="X28" s="2">
        <v>0</v>
      </c>
      <c r="Y28" s="1">
        <v>0</v>
      </c>
      <c r="Z28" s="2">
        <v>0</v>
      </c>
      <c r="AA28" s="1">
        <v>2</v>
      </c>
      <c r="AB28" s="2">
        <v>18</v>
      </c>
      <c r="AC28" s="1">
        <v>0</v>
      </c>
      <c r="AD28" s="95">
        <v>0</v>
      </c>
      <c r="AE28" s="2">
        <v>0</v>
      </c>
      <c r="AF28" s="204">
        <v>20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/>
      <c r="H29" s="19"/>
      <c r="I29" s="18"/>
      <c r="J29" s="63"/>
      <c r="K29" s="18"/>
      <c r="L29" s="19"/>
      <c r="M29" s="18"/>
      <c r="N29" s="19"/>
      <c r="O29" s="18"/>
      <c r="P29" s="63"/>
      <c r="Q29" s="18"/>
      <c r="R29" s="19"/>
      <c r="S29" s="18"/>
      <c r="T29" s="63"/>
      <c r="U29" s="18"/>
      <c r="V29" s="19"/>
      <c r="W29" s="18"/>
      <c r="X29" s="19"/>
      <c r="Y29" s="18"/>
      <c r="Z29" s="19"/>
      <c r="AA29" s="18"/>
      <c r="AB29" s="19"/>
      <c r="AC29" s="18"/>
      <c r="AD29" s="206"/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/>
      <c r="H30" s="21"/>
      <c r="I30" s="7"/>
      <c r="J30" s="10"/>
      <c r="K30" s="7"/>
      <c r="L30" s="21"/>
      <c r="M30" s="7"/>
      <c r="N30" s="21"/>
      <c r="O30" s="7"/>
      <c r="P30" s="10"/>
      <c r="Q30" s="7"/>
      <c r="R30" s="21"/>
      <c r="S30" s="7"/>
      <c r="T30" s="10"/>
      <c r="U30" s="7"/>
      <c r="V30" s="21"/>
      <c r="W30" s="7"/>
      <c r="X30" s="21"/>
      <c r="Y30" s="7"/>
      <c r="Z30" s="21"/>
      <c r="AA30" s="7"/>
      <c r="AB30" s="21"/>
      <c r="AC30" s="7"/>
      <c r="AD30" s="96"/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/>
      <c r="H31" s="21"/>
      <c r="I31" s="7"/>
      <c r="J31" s="10"/>
      <c r="K31" s="7"/>
      <c r="L31" s="21"/>
      <c r="M31" s="7"/>
      <c r="N31" s="21"/>
      <c r="O31" s="7"/>
      <c r="P31" s="10"/>
      <c r="Q31" s="7"/>
      <c r="R31" s="21"/>
      <c r="S31" s="7"/>
      <c r="T31" s="10"/>
      <c r="U31" s="7"/>
      <c r="V31" s="21"/>
      <c r="W31" s="7"/>
      <c r="X31" s="21"/>
      <c r="Y31" s="7"/>
      <c r="Z31" s="21"/>
      <c r="AA31" s="7"/>
      <c r="AB31" s="21"/>
      <c r="AC31" s="7"/>
      <c r="AD31" s="96"/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/>
      <c r="H32" s="21"/>
      <c r="I32" s="7"/>
      <c r="J32" s="10"/>
      <c r="K32" s="7"/>
      <c r="L32" s="21"/>
      <c r="M32" s="7"/>
      <c r="N32" s="21"/>
      <c r="O32" s="7"/>
      <c r="P32" s="10"/>
      <c r="Q32" s="7"/>
      <c r="R32" s="21"/>
      <c r="S32" s="7"/>
      <c r="T32" s="10"/>
      <c r="U32" s="7"/>
      <c r="V32" s="21"/>
      <c r="W32" s="7"/>
      <c r="X32" s="21"/>
      <c r="Y32" s="7"/>
      <c r="Z32" s="21"/>
      <c r="AA32" s="7"/>
      <c r="AB32" s="21"/>
      <c r="AC32" s="7"/>
      <c r="AD32" s="96"/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/>
      <c r="H33" s="21"/>
      <c r="I33" s="7"/>
      <c r="J33" s="10"/>
      <c r="K33" s="7"/>
      <c r="L33" s="21"/>
      <c r="M33" s="7"/>
      <c r="N33" s="21"/>
      <c r="O33" s="7"/>
      <c r="P33" s="10"/>
      <c r="Q33" s="7"/>
      <c r="R33" s="21"/>
      <c r="S33" s="7"/>
      <c r="T33" s="10"/>
      <c r="U33" s="7"/>
      <c r="V33" s="21"/>
      <c r="W33" s="7"/>
      <c r="X33" s="21"/>
      <c r="Y33" s="7"/>
      <c r="Z33" s="21"/>
      <c r="AA33" s="7"/>
      <c r="AB33" s="21"/>
      <c r="AC33" s="7"/>
      <c r="AD33" s="96"/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455</v>
      </c>
      <c r="E37" s="89">
        <f t="shared" si="3"/>
        <v>124</v>
      </c>
      <c r="F37" s="90">
        <f t="shared" si="3"/>
        <v>331</v>
      </c>
      <c r="G37" s="175">
        <v>0</v>
      </c>
      <c r="H37" s="112">
        <v>0</v>
      </c>
      <c r="I37" s="34">
        <v>0</v>
      </c>
      <c r="J37" s="108">
        <v>0</v>
      </c>
      <c r="K37" s="175">
        <v>0</v>
      </c>
      <c r="L37" s="112">
        <v>0</v>
      </c>
      <c r="M37" s="175">
        <v>0</v>
      </c>
      <c r="N37" s="112">
        <v>1</v>
      </c>
      <c r="O37" s="175">
        <v>5</v>
      </c>
      <c r="P37" s="108">
        <v>0</v>
      </c>
      <c r="Q37" s="175">
        <v>18</v>
      </c>
      <c r="R37" s="112">
        <v>1</v>
      </c>
      <c r="S37" s="175">
        <v>2</v>
      </c>
      <c r="T37" s="108">
        <v>3</v>
      </c>
      <c r="U37" s="175">
        <v>12</v>
      </c>
      <c r="V37" s="112">
        <v>11</v>
      </c>
      <c r="W37" s="175">
        <v>12</v>
      </c>
      <c r="X37" s="112">
        <v>7</v>
      </c>
      <c r="Y37" s="175">
        <v>12</v>
      </c>
      <c r="Z37" s="112">
        <v>18</v>
      </c>
      <c r="AA37" s="175">
        <v>59</v>
      </c>
      <c r="AB37" s="112">
        <v>273</v>
      </c>
      <c r="AC37" s="175">
        <v>4</v>
      </c>
      <c r="AD37" s="228">
        <v>17</v>
      </c>
      <c r="AE37" s="112">
        <v>0</v>
      </c>
      <c r="AF37" s="112">
        <v>455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496</v>
      </c>
      <c r="E38" s="79">
        <f t="shared" si="4"/>
        <v>133</v>
      </c>
      <c r="F38" s="159">
        <f t="shared" si="4"/>
        <v>363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0</v>
      </c>
      <c r="L38" s="159">
        <f t="shared" si="4"/>
        <v>0</v>
      </c>
      <c r="M38" s="78">
        <f t="shared" si="4"/>
        <v>0</v>
      </c>
      <c r="N38" s="159">
        <f t="shared" si="4"/>
        <v>1</v>
      </c>
      <c r="O38" s="78">
        <f t="shared" si="4"/>
        <v>6</v>
      </c>
      <c r="P38" s="159">
        <f t="shared" si="4"/>
        <v>0</v>
      </c>
      <c r="Q38" s="78">
        <f t="shared" si="4"/>
        <v>18</v>
      </c>
      <c r="R38" s="159">
        <f t="shared" si="4"/>
        <v>1</v>
      </c>
      <c r="S38" s="78">
        <f t="shared" si="4"/>
        <v>5</v>
      </c>
      <c r="T38" s="159">
        <f t="shared" si="4"/>
        <v>3</v>
      </c>
      <c r="U38" s="78">
        <f t="shared" si="4"/>
        <v>12</v>
      </c>
      <c r="V38" s="159">
        <f t="shared" si="4"/>
        <v>11</v>
      </c>
      <c r="W38" s="78">
        <f t="shared" si="4"/>
        <v>13</v>
      </c>
      <c r="X38" s="159">
        <f t="shared" si="4"/>
        <v>7</v>
      </c>
      <c r="Y38" s="78">
        <f t="shared" si="4"/>
        <v>12</v>
      </c>
      <c r="Z38" s="159">
        <f t="shared" si="4"/>
        <v>18</v>
      </c>
      <c r="AA38" s="78">
        <f t="shared" si="4"/>
        <v>63</v>
      </c>
      <c r="AB38" s="159">
        <f t="shared" si="4"/>
        <v>305</v>
      </c>
      <c r="AC38" s="78">
        <f t="shared" si="4"/>
        <v>4</v>
      </c>
      <c r="AD38" s="159">
        <f t="shared" si="4"/>
        <v>17</v>
      </c>
      <c r="AE38" s="176">
        <f t="shared" si="4"/>
        <v>0</v>
      </c>
      <c r="AF38" s="176">
        <f t="shared" si="4"/>
        <v>496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688" t="s">
        <v>3</v>
      </c>
      <c r="G42" s="696" t="s">
        <v>2</v>
      </c>
      <c r="H42" s="239" t="s">
        <v>3</v>
      </c>
      <c r="I42" s="240" t="s">
        <v>2</v>
      </c>
      <c r="J42" s="241" t="s">
        <v>3</v>
      </c>
      <c r="K42" s="696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697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701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701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686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686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686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701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686">
        <f t="shared" si="9"/>
        <v>0</v>
      </c>
      <c r="G56" s="40">
        <f t="shared" si="9"/>
        <v>0</v>
      </c>
      <c r="H56" s="686">
        <f t="shared" si="9"/>
        <v>0</v>
      </c>
      <c r="I56" s="40">
        <f t="shared" si="9"/>
        <v>0</v>
      </c>
      <c r="J56" s="685">
        <f t="shared" si="9"/>
        <v>0</v>
      </c>
      <c r="K56" s="684">
        <f t="shared" si="9"/>
        <v>0</v>
      </c>
      <c r="L56" s="686">
        <f t="shared" si="9"/>
        <v>0</v>
      </c>
      <c r="M56" s="40">
        <f t="shared" si="9"/>
        <v>0</v>
      </c>
      <c r="N56" s="686">
        <f t="shared" si="9"/>
        <v>0</v>
      </c>
      <c r="O56" s="40">
        <f t="shared" si="9"/>
        <v>0</v>
      </c>
      <c r="P56" s="686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686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699" t="s">
        <v>1</v>
      </c>
      <c r="E77" s="40" t="s">
        <v>2</v>
      </c>
      <c r="F77" s="686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692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102</v>
      </c>
      <c r="E78" s="18">
        <v>45</v>
      </c>
      <c r="F78" s="62">
        <v>57</v>
      </c>
      <c r="G78" s="1">
        <v>16</v>
      </c>
      <c r="H78" s="5">
        <v>5</v>
      </c>
      <c r="I78" s="5">
        <v>2</v>
      </c>
      <c r="J78" s="5">
        <v>8</v>
      </c>
      <c r="K78" s="5">
        <v>21</v>
      </c>
      <c r="L78" s="5">
        <v>13</v>
      </c>
      <c r="M78" s="4">
        <v>24</v>
      </c>
      <c r="N78" s="95">
        <v>13</v>
      </c>
      <c r="O78" s="2">
        <v>3</v>
      </c>
      <c r="P78" s="27">
        <v>102</v>
      </c>
      <c r="Q78" s="27">
        <v>1</v>
      </c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50</v>
      </c>
      <c r="E79" s="7">
        <v>20</v>
      </c>
      <c r="F79" s="9">
        <v>30</v>
      </c>
      <c r="G79" s="7">
        <v>8</v>
      </c>
      <c r="H79" s="11">
        <v>0</v>
      </c>
      <c r="I79" s="11">
        <v>0</v>
      </c>
      <c r="J79" s="11">
        <v>1</v>
      </c>
      <c r="K79" s="11">
        <v>4</v>
      </c>
      <c r="L79" s="11">
        <v>6</v>
      </c>
      <c r="M79" s="9">
        <v>24</v>
      </c>
      <c r="N79" s="96">
        <v>7</v>
      </c>
      <c r="O79" s="21">
        <v>0</v>
      </c>
      <c r="P79" s="23">
        <v>50</v>
      </c>
      <c r="Q79" s="23"/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315</v>
      </c>
      <c r="E80" s="7">
        <v>97</v>
      </c>
      <c r="F80" s="9">
        <v>218</v>
      </c>
      <c r="G80" s="7">
        <v>54</v>
      </c>
      <c r="H80" s="81">
        <v>28</v>
      </c>
      <c r="I80" s="81">
        <v>15</v>
      </c>
      <c r="J80" s="81">
        <v>6</v>
      </c>
      <c r="K80" s="81">
        <v>42</v>
      </c>
      <c r="L80" s="81">
        <v>2</v>
      </c>
      <c r="M80" s="62">
        <v>155</v>
      </c>
      <c r="N80" s="206">
        <v>13</v>
      </c>
      <c r="O80" s="19">
        <v>0</v>
      </c>
      <c r="P80" s="76">
        <v>315</v>
      </c>
      <c r="Q80" s="76">
        <v>1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>
        <v>0</v>
      </c>
      <c r="F81" s="9">
        <v>0</v>
      </c>
      <c r="G81" s="7"/>
      <c r="H81" s="11"/>
      <c r="I81" s="11"/>
      <c r="J81" s="11"/>
      <c r="K81" s="11"/>
      <c r="L81" s="11"/>
      <c r="M81" s="9"/>
      <c r="N81" s="96"/>
      <c r="O81" s="21"/>
      <c r="P81" s="23">
        <v>0</v>
      </c>
      <c r="Q81" s="23"/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218</v>
      </c>
      <c r="E82" s="7">
        <v>65</v>
      </c>
      <c r="F82" s="9">
        <v>153</v>
      </c>
      <c r="G82" s="52"/>
      <c r="H82" s="121"/>
      <c r="I82" s="121"/>
      <c r="J82" s="11">
        <v>2</v>
      </c>
      <c r="K82" s="11">
        <v>6</v>
      </c>
      <c r="L82" s="11">
        <v>8</v>
      </c>
      <c r="M82" s="9">
        <v>161</v>
      </c>
      <c r="N82" s="96">
        <v>41</v>
      </c>
      <c r="O82" s="21">
        <v>5</v>
      </c>
      <c r="P82" s="23">
        <v>218</v>
      </c>
      <c r="Q82" s="23">
        <v>1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11</v>
      </c>
      <c r="E83" s="7">
        <v>5</v>
      </c>
      <c r="F83" s="9">
        <v>6</v>
      </c>
      <c r="G83" s="52"/>
      <c r="H83" s="121"/>
      <c r="I83" s="121"/>
      <c r="J83" s="11">
        <v>1</v>
      </c>
      <c r="K83" s="11">
        <v>5</v>
      </c>
      <c r="L83" s="11">
        <v>0</v>
      </c>
      <c r="M83" s="9">
        <v>5</v>
      </c>
      <c r="N83" s="96">
        <v>0</v>
      </c>
      <c r="O83" s="21">
        <v>0</v>
      </c>
      <c r="P83" s="23">
        <v>11</v>
      </c>
      <c r="Q83" s="23"/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9</v>
      </c>
      <c r="E84" s="7">
        <v>3</v>
      </c>
      <c r="F84" s="9">
        <v>6</v>
      </c>
      <c r="G84" s="52"/>
      <c r="H84" s="121"/>
      <c r="I84" s="121"/>
      <c r="J84" s="11">
        <v>0</v>
      </c>
      <c r="K84" s="11">
        <v>0</v>
      </c>
      <c r="L84" s="11">
        <v>4</v>
      </c>
      <c r="M84" s="9">
        <v>5</v>
      </c>
      <c r="N84" s="96">
        <v>0</v>
      </c>
      <c r="O84" s="21">
        <v>0</v>
      </c>
      <c r="P84" s="23">
        <v>9</v>
      </c>
      <c r="Q84" s="23"/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3</v>
      </c>
      <c r="E85" s="7">
        <v>3</v>
      </c>
      <c r="F85" s="9">
        <v>0</v>
      </c>
      <c r="G85" s="52"/>
      <c r="H85" s="121"/>
      <c r="I85" s="121"/>
      <c r="J85" s="11">
        <v>0</v>
      </c>
      <c r="K85" s="11">
        <v>0</v>
      </c>
      <c r="L85" s="11">
        <v>0</v>
      </c>
      <c r="M85" s="9">
        <v>3</v>
      </c>
      <c r="N85" s="96">
        <v>0</v>
      </c>
      <c r="O85" s="21">
        <v>0</v>
      </c>
      <c r="P85" s="23">
        <v>3</v>
      </c>
      <c r="Q85" s="23"/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>
        <v>0</v>
      </c>
      <c r="F86" s="9">
        <v>0</v>
      </c>
      <c r="G86" s="52"/>
      <c r="H86" s="121"/>
      <c r="I86" s="121"/>
      <c r="J86" s="11"/>
      <c r="K86" s="11"/>
      <c r="L86" s="11"/>
      <c r="M86" s="9"/>
      <c r="N86" s="96"/>
      <c r="O86" s="21"/>
      <c r="P86" s="23">
        <v>0</v>
      </c>
      <c r="Q86" s="23"/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>
        <v>0</v>
      </c>
      <c r="F87" s="9">
        <v>0</v>
      </c>
      <c r="G87" s="52"/>
      <c r="H87" s="121"/>
      <c r="I87" s="121"/>
      <c r="J87" s="11"/>
      <c r="K87" s="11"/>
      <c r="L87" s="11"/>
      <c r="M87" s="9"/>
      <c r="N87" s="96"/>
      <c r="O87" s="21"/>
      <c r="P87" s="23">
        <v>0</v>
      </c>
      <c r="Q87" s="23"/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>
        <v>0</v>
      </c>
      <c r="F88" s="9">
        <v>0</v>
      </c>
      <c r="G88" s="52"/>
      <c r="H88" s="121"/>
      <c r="I88" s="121"/>
      <c r="J88" s="121"/>
      <c r="K88" s="121"/>
      <c r="L88" s="11"/>
      <c r="M88" s="9"/>
      <c r="N88" s="96"/>
      <c r="O88" s="21"/>
      <c r="P88" s="23">
        <v>0</v>
      </c>
      <c r="Q88" s="23"/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6</v>
      </c>
      <c r="E89" s="7">
        <v>1</v>
      </c>
      <c r="F89" s="9">
        <v>5</v>
      </c>
      <c r="G89" s="52"/>
      <c r="H89" s="121"/>
      <c r="I89" s="11"/>
      <c r="J89" s="11"/>
      <c r="K89" s="11"/>
      <c r="L89" s="11">
        <v>1</v>
      </c>
      <c r="M89" s="9">
        <v>4</v>
      </c>
      <c r="N89" s="96">
        <v>1</v>
      </c>
      <c r="O89" s="21">
        <v>0</v>
      </c>
      <c r="P89" s="23">
        <v>6</v>
      </c>
      <c r="Q89" s="23"/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>
        <v>0</v>
      </c>
      <c r="F90" s="9">
        <v>0</v>
      </c>
      <c r="G90" s="7"/>
      <c r="H90" s="121"/>
      <c r="I90" s="121"/>
      <c r="J90" s="121"/>
      <c r="K90" s="11"/>
      <c r="L90" s="121"/>
      <c r="M90" s="227"/>
      <c r="N90" s="117"/>
      <c r="O90" s="55"/>
      <c r="P90" s="23">
        <v>0</v>
      </c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>
        <v>0</v>
      </c>
      <c r="F91" s="9">
        <v>0</v>
      </c>
      <c r="G91" s="7"/>
      <c r="H91" s="121"/>
      <c r="I91" s="121"/>
      <c r="J91" s="121"/>
      <c r="K91" s="11"/>
      <c r="L91" s="121"/>
      <c r="M91" s="227"/>
      <c r="N91" s="117"/>
      <c r="O91" s="55"/>
      <c r="P91" s="23">
        <v>0</v>
      </c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421</v>
      </c>
      <c r="E92" s="7">
        <v>179</v>
      </c>
      <c r="F92" s="9">
        <v>242</v>
      </c>
      <c r="G92" s="7">
        <v>0</v>
      </c>
      <c r="H92" s="11">
        <v>4</v>
      </c>
      <c r="I92" s="11">
        <v>0</v>
      </c>
      <c r="J92" s="11">
        <v>44</v>
      </c>
      <c r="K92" s="11">
        <v>148</v>
      </c>
      <c r="L92" s="11">
        <v>211</v>
      </c>
      <c r="M92" s="9">
        <v>14</v>
      </c>
      <c r="N92" s="96">
        <v>0</v>
      </c>
      <c r="O92" s="55"/>
      <c r="P92" s="23">
        <v>421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6</v>
      </c>
      <c r="E93" s="7">
        <v>2</v>
      </c>
      <c r="F93" s="9">
        <v>4</v>
      </c>
      <c r="G93" s="7">
        <v>0</v>
      </c>
      <c r="H93" s="11">
        <v>0</v>
      </c>
      <c r="I93" s="11">
        <v>0</v>
      </c>
      <c r="J93" s="11">
        <v>1</v>
      </c>
      <c r="K93" s="11">
        <v>4</v>
      </c>
      <c r="L93" s="11">
        <v>1</v>
      </c>
      <c r="M93" s="9">
        <v>0</v>
      </c>
      <c r="N93" s="96">
        <v>0</v>
      </c>
      <c r="O93" s="55"/>
      <c r="P93" s="23">
        <v>6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28</v>
      </c>
      <c r="E94" s="7">
        <v>11</v>
      </c>
      <c r="F94" s="9">
        <v>17</v>
      </c>
      <c r="G94" s="7">
        <v>0</v>
      </c>
      <c r="H94" s="11">
        <v>0</v>
      </c>
      <c r="I94" s="11">
        <v>0</v>
      </c>
      <c r="J94" s="11">
        <v>6</v>
      </c>
      <c r="K94" s="11">
        <v>14</v>
      </c>
      <c r="L94" s="11">
        <v>8</v>
      </c>
      <c r="M94" s="9">
        <v>0</v>
      </c>
      <c r="N94" s="96">
        <v>0</v>
      </c>
      <c r="O94" s="55"/>
      <c r="P94" s="23">
        <v>28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>
        <v>0</v>
      </c>
      <c r="F95" s="9">
        <v>0</v>
      </c>
      <c r="G95" s="7"/>
      <c r="H95" s="11"/>
      <c r="I95" s="11"/>
      <c r="J95" s="11"/>
      <c r="K95" s="11"/>
      <c r="L95" s="11"/>
      <c r="M95" s="9"/>
      <c r="N95" s="96"/>
      <c r="O95" s="55"/>
      <c r="P95" s="23">
        <v>0</v>
      </c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>
        <v>0</v>
      </c>
      <c r="F96" s="9">
        <v>0</v>
      </c>
      <c r="G96" s="52"/>
      <c r="H96" s="121"/>
      <c r="I96" s="121"/>
      <c r="J96" s="11"/>
      <c r="K96" s="11"/>
      <c r="L96" s="11"/>
      <c r="M96" s="9"/>
      <c r="N96" s="96"/>
      <c r="O96" s="21"/>
      <c r="P96" s="23">
        <v>0</v>
      </c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>
        <v>0</v>
      </c>
      <c r="F97" s="9">
        <v>0</v>
      </c>
      <c r="G97" s="52"/>
      <c r="H97" s="121"/>
      <c r="I97" s="121"/>
      <c r="J97" s="11"/>
      <c r="K97" s="11"/>
      <c r="L97" s="11"/>
      <c r="M97" s="9"/>
      <c r="N97" s="96"/>
      <c r="O97" s="21"/>
      <c r="P97" s="23">
        <v>0</v>
      </c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26</v>
      </c>
      <c r="E98" s="7">
        <v>10</v>
      </c>
      <c r="F98" s="9">
        <v>16</v>
      </c>
      <c r="G98" s="52"/>
      <c r="H98" s="121"/>
      <c r="I98" s="121"/>
      <c r="J98" s="121"/>
      <c r="K98" s="121"/>
      <c r="L98" s="11"/>
      <c r="M98" s="9">
        <v>14</v>
      </c>
      <c r="N98" s="96">
        <v>12</v>
      </c>
      <c r="O98" s="21">
        <v>5</v>
      </c>
      <c r="P98" s="23">
        <v>26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>
        <v>0</v>
      </c>
      <c r="F99" s="9">
        <v>0</v>
      </c>
      <c r="G99" s="52"/>
      <c r="H99" s="121"/>
      <c r="I99" s="121"/>
      <c r="J99" s="121"/>
      <c r="K99" s="121"/>
      <c r="L99" s="11"/>
      <c r="M99" s="9"/>
      <c r="N99" s="96"/>
      <c r="O99" s="21"/>
      <c r="P99" s="23">
        <v>0</v>
      </c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6</v>
      </c>
      <c r="E100" s="7">
        <v>1</v>
      </c>
      <c r="F100" s="9">
        <v>5</v>
      </c>
      <c r="G100" s="52"/>
      <c r="H100" s="121"/>
      <c r="I100" s="121"/>
      <c r="J100" s="121"/>
      <c r="K100" s="121"/>
      <c r="L100" s="11"/>
      <c r="M100" s="9">
        <v>3</v>
      </c>
      <c r="N100" s="96">
        <v>3</v>
      </c>
      <c r="O100" s="21">
        <v>0</v>
      </c>
      <c r="P100" s="23">
        <v>6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1</v>
      </c>
      <c r="E101" s="7">
        <v>0</v>
      </c>
      <c r="F101" s="9">
        <v>1</v>
      </c>
      <c r="G101" s="7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9">
        <v>1</v>
      </c>
      <c r="N101" s="96">
        <v>0</v>
      </c>
      <c r="O101" s="21">
        <v>0</v>
      </c>
      <c r="P101" s="23">
        <v>1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140</v>
      </c>
      <c r="E102" s="7">
        <v>42</v>
      </c>
      <c r="F102" s="9">
        <v>98</v>
      </c>
      <c r="G102" s="7">
        <v>1</v>
      </c>
      <c r="H102" s="11">
        <v>0</v>
      </c>
      <c r="I102" s="11">
        <v>0</v>
      </c>
      <c r="J102" s="11">
        <v>2</v>
      </c>
      <c r="K102" s="11">
        <v>6</v>
      </c>
      <c r="L102" s="11">
        <v>64</v>
      </c>
      <c r="M102" s="9">
        <v>67</v>
      </c>
      <c r="N102" s="96">
        <v>0</v>
      </c>
      <c r="O102" s="21">
        <v>0</v>
      </c>
      <c r="P102" s="23">
        <v>140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>
        <v>0</v>
      </c>
      <c r="F103" s="9">
        <v>0</v>
      </c>
      <c r="G103" s="7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9">
        <v>0</v>
      </c>
      <c r="N103" s="96">
        <v>0</v>
      </c>
      <c r="O103" s="21"/>
      <c r="P103" s="23">
        <v>0</v>
      </c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11</v>
      </c>
      <c r="E104" s="7">
        <v>6</v>
      </c>
      <c r="F104" s="9">
        <v>5</v>
      </c>
      <c r="G104" s="7">
        <v>5</v>
      </c>
      <c r="H104" s="11">
        <v>0</v>
      </c>
      <c r="I104" s="11">
        <v>0</v>
      </c>
      <c r="J104" s="11">
        <v>0</v>
      </c>
      <c r="K104" s="11">
        <v>2</v>
      </c>
      <c r="L104" s="11">
        <v>1</v>
      </c>
      <c r="M104" s="9">
        <v>3</v>
      </c>
      <c r="N104" s="96">
        <v>0</v>
      </c>
      <c r="O104" s="21">
        <v>0</v>
      </c>
      <c r="P104" s="23">
        <v>11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>
        <v>0</v>
      </c>
      <c r="F105" s="9">
        <v>0</v>
      </c>
      <c r="G105" s="28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20">
        <v>0</v>
      </c>
      <c r="N105" s="101">
        <v>0</v>
      </c>
      <c r="O105" s="29"/>
      <c r="P105" s="23">
        <v>0</v>
      </c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>
        <v>0</v>
      </c>
      <c r="F106" s="9">
        <v>0</v>
      </c>
      <c r="G106" s="1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15">
        <v>0</v>
      </c>
      <c r="N106" s="97">
        <v>0</v>
      </c>
      <c r="O106" s="13"/>
      <c r="P106" s="23">
        <v>0</v>
      </c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1353</v>
      </c>
      <c r="E107" s="140">
        <f t="shared" si="11"/>
        <v>490</v>
      </c>
      <c r="F107" s="158">
        <f t="shared" si="11"/>
        <v>863</v>
      </c>
      <c r="G107" s="43">
        <f t="shared" si="11"/>
        <v>84</v>
      </c>
      <c r="H107" s="44">
        <f t="shared" si="11"/>
        <v>37</v>
      </c>
      <c r="I107" s="44">
        <f t="shared" si="11"/>
        <v>17</v>
      </c>
      <c r="J107" s="44">
        <f t="shared" si="11"/>
        <v>71</v>
      </c>
      <c r="K107" s="44">
        <f t="shared" si="11"/>
        <v>252</v>
      </c>
      <c r="L107" s="44">
        <f t="shared" si="11"/>
        <v>319</v>
      </c>
      <c r="M107" s="330">
        <f t="shared" si="11"/>
        <v>483</v>
      </c>
      <c r="N107" s="331">
        <f t="shared" si="11"/>
        <v>90</v>
      </c>
      <c r="O107" s="332">
        <f t="shared" si="11"/>
        <v>13</v>
      </c>
      <c r="P107" s="44">
        <f t="shared" si="11"/>
        <v>1353</v>
      </c>
      <c r="Q107" s="158">
        <f t="shared" si="11"/>
        <v>3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687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691" t="s">
        <v>2</v>
      </c>
      <c r="F122" s="337" t="s">
        <v>3</v>
      </c>
      <c r="G122" s="40" t="s">
        <v>2</v>
      </c>
      <c r="H122" s="686" t="s">
        <v>3</v>
      </c>
      <c r="I122" s="684" t="s">
        <v>2</v>
      </c>
      <c r="J122" s="686" t="s">
        <v>3</v>
      </c>
      <c r="K122" s="684" t="s">
        <v>2</v>
      </c>
      <c r="L122" s="690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684" t="s">
        <v>2</v>
      </c>
      <c r="H153" s="686" t="s">
        <v>3</v>
      </c>
      <c r="I153" s="685" t="s">
        <v>2</v>
      </c>
      <c r="J153" s="685" t="s">
        <v>3</v>
      </c>
      <c r="K153" s="684" t="s">
        <v>2</v>
      </c>
      <c r="L153" s="686" t="s">
        <v>3</v>
      </c>
      <c r="M153" s="684" t="s">
        <v>2</v>
      </c>
      <c r="N153" s="686" t="s">
        <v>3</v>
      </c>
      <c r="O153" s="684" t="s">
        <v>2</v>
      </c>
      <c r="P153" s="686" t="s">
        <v>3</v>
      </c>
      <c r="Q153" s="684" t="s">
        <v>2</v>
      </c>
      <c r="R153" s="686" t="s">
        <v>3</v>
      </c>
      <c r="S153" s="684" t="s">
        <v>2</v>
      </c>
      <c r="T153" s="686" t="s">
        <v>3</v>
      </c>
      <c r="U153" s="684" t="s">
        <v>2</v>
      </c>
      <c r="V153" s="686" t="s">
        <v>3</v>
      </c>
      <c r="W153" s="684" t="s">
        <v>2</v>
      </c>
      <c r="X153" s="686" t="s">
        <v>3</v>
      </c>
      <c r="Y153" s="684" t="s">
        <v>2</v>
      </c>
      <c r="Z153" s="690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695" t="s">
        <v>1</v>
      </c>
      <c r="E161" s="177" t="s">
        <v>2</v>
      </c>
      <c r="F161" s="693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69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689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53</v>
      </c>
      <c r="E169" s="435">
        <f t="shared" ref="E169:F182" si="22">SUM(G169+I169+K169+M169+O169+Q169+S169+U169)</f>
        <v>20</v>
      </c>
      <c r="F169" s="436">
        <f t="shared" si="22"/>
        <v>33</v>
      </c>
      <c r="G169" s="148">
        <v>7</v>
      </c>
      <c r="H169" s="149">
        <v>1</v>
      </c>
      <c r="I169" s="150">
        <v>0</v>
      </c>
      <c r="J169" s="149">
        <v>0</v>
      </c>
      <c r="K169" s="150">
        <v>0</v>
      </c>
      <c r="L169" s="149">
        <v>0</v>
      </c>
      <c r="M169" s="150">
        <v>1</v>
      </c>
      <c r="N169" s="149">
        <v>0</v>
      </c>
      <c r="O169" s="150">
        <v>3</v>
      </c>
      <c r="P169" s="149">
        <v>4</v>
      </c>
      <c r="Q169" s="150">
        <v>1</v>
      </c>
      <c r="R169" s="149">
        <v>5</v>
      </c>
      <c r="S169" s="150">
        <v>6</v>
      </c>
      <c r="T169" s="149">
        <v>18</v>
      </c>
      <c r="U169" s="150">
        <v>2</v>
      </c>
      <c r="V169" s="437">
        <v>5</v>
      </c>
      <c r="W169" s="438">
        <v>0</v>
      </c>
      <c r="X169" s="439">
        <v>0</v>
      </c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566</v>
      </c>
      <c r="E170" s="441">
        <f t="shared" si="22"/>
        <v>280</v>
      </c>
      <c r="F170" s="442">
        <f t="shared" si="22"/>
        <v>286</v>
      </c>
      <c r="G170" s="443">
        <v>20</v>
      </c>
      <c r="H170" s="444">
        <v>2</v>
      </c>
      <c r="I170" s="445">
        <v>22</v>
      </c>
      <c r="J170" s="444">
        <v>6</v>
      </c>
      <c r="K170" s="445">
        <v>22</v>
      </c>
      <c r="L170" s="444">
        <v>9</v>
      </c>
      <c r="M170" s="445">
        <v>27</v>
      </c>
      <c r="N170" s="444">
        <v>14</v>
      </c>
      <c r="O170" s="445">
        <v>34</v>
      </c>
      <c r="P170" s="444">
        <v>26</v>
      </c>
      <c r="Q170" s="445">
        <v>45</v>
      </c>
      <c r="R170" s="444">
        <v>45</v>
      </c>
      <c r="S170" s="445">
        <v>52</v>
      </c>
      <c r="T170" s="444">
        <v>88</v>
      </c>
      <c r="U170" s="445">
        <v>58</v>
      </c>
      <c r="V170" s="446">
        <v>96</v>
      </c>
      <c r="W170" s="447">
        <v>60</v>
      </c>
      <c r="X170" s="448">
        <v>93</v>
      </c>
      <c r="Y170" s="448">
        <v>53</v>
      </c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0</v>
      </c>
      <c r="E171" s="449">
        <f t="shared" si="22"/>
        <v>0</v>
      </c>
      <c r="F171" s="450">
        <f t="shared" si="22"/>
        <v>0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/>
      <c r="U171" s="453"/>
      <c r="V171" s="454"/>
      <c r="W171" s="455"/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0</v>
      </c>
      <c r="E172" s="135">
        <f t="shared" si="22"/>
        <v>0</v>
      </c>
      <c r="F172" s="458">
        <f t="shared" si="22"/>
        <v>0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/>
      <c r="T172" s="152"/>
      <c r="U172" s="153"/>
      <c r="V172" s="459"/>
      <c r="W172" s="460"/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0</v>
      </c>
      <c r="E173" s="135">
        <f t="shared" si="22"/>
        <v>0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/>
      <c r="U173" s="153"/>
      <c r="V173" s="459"/>
      <c r="W173" s="460"/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71</v>
      </c>
      <c r="E175" s="133">
        <f t="shared" si="22"/>
        <v>31</v>
      </c>
      <c r="F175" s="465">
        <f t="shared" si="22"/>
        <v>40</v>
      </c>
      <c r="G175" s="148">
        <v>10</v>
      </c>
      <c r="H175" s="149">
        <v>1</v>
      </c>
      <c r="I175" s="150">
        <v>1</v>
      </c>
      <c r="J175" s="149">
        <v>2</v>
      </c>
      <c r="K175" s="150"/>
      <c r="L175" s="149">
        <v>2</v>
      </c>
      <c r="M175" s="150">
        <v>2</v>
      </c>
      <c r="N175" s="149"/>
      <c r="O175" s="150">
        <v>3</v>
      </c>
      <c r="P175" s="149">
        <v>5</v>
      </c>
      <c r="Q175" s="150">
        <v>7</v>
      </c>
      <c r="R175" s="149">
        <v>12</v>
      </c>
      <c r="S175" s="150">
        <v>6</v>
      </c>
      <c r="T175" s="149">
        <v>16</v>
      </c>
      <c r="U175" s="150">
        <v>2</v>
      </c>
      <c r="V175" s="437">
        <v>2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152</v>
      </c>
      <c r="E176" s="135">
        <f t="shared" si="22"/>
        <v>58</v>
      </c>
      <c r="F176" s="458">
        <f t="shared" si="22"/>
        <v>94</v>
      </c>
      <c r="G176" s="151">
        <v>5</v>
      </c>
      <c r="H176" s="152">
        <v>1</v>
      </c>
      <c r="I176" s="153">
        <v>1</v>
      </c>
      <c r="J176" s="152">
        <v>1</v>
      </c>
      <c r="K176" s="153"/>
      <c r="L176" s="152">
        <v>2</v>
      </c>
      <c r="M176" s="153">
        <v>3</v>
      </c>
      <c r="N176" s="152"/>
      <c r="O176" s="153">
        <v>3</v>
      </c>
      <c r="P176" s="152">
        <v>13</v>
      </c>
      <c r="Q176" s="153">
        <v>14</v>
      </c>
      <c r="R176" s="152">
        <v>22</v>
      </c>
      <c r="S176" s="153">
        <v>28</v>
      </c>
      <c r="T176" s="152">
        <v>53</v>
      </c>
      <c r="U176" s="153">
        <v>4</v>
      </c>
      <c r="V176" s="459">
        <v>2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71</v>
      </c>
      <c r="E177" s="135">
        <f t="shared" si="22"/>
        <v>30</v>
      </c>
      <c r="F177" s="458">
        <f t="shared" si="22"/>
        <v>41</v>
      </c>
      <c r="G177" s="151">
        <v>10</v>
      </c>
      <c r="H177" s="152">
        <v>1</v>
      </c>
      <c r="I177" s="153">
        <v>1</v>
      </c>
      <c r="J177" s="152">
        <v>2</v>
      </c>
      <c r="K177" s="153"/>
      <c r="L177" s="152">
        <v>2</v>
      </c>
      <c r="M177" s="153">
        <v>2</v>
      </c>
      <c r="N177" s="152"/>
      <c r="O177" s="153">
        <v>3</v>
      </c>
      <c r="P177" s="152">
        <v>5</v>
      </c>
      <c r="Q177" s="153">
        <v>6</v>
      </c>
      <c r="R177" s="152">
        <v>13</v>
      </c>
      <c r="S177" s="153">
        <v>6</v>
      </c>
      <c r="T177" s="152">
        <v>16</v>
      </c>
      <c r="U177" s="153">
        <v>2</v>
      </c>
      <c r="V177" s="459">
        <v>2</v>
      </c>
      <c r="W177" s="460">
        <v>0</v>
      </c>
      <c r="X177" s="461">
        <v>1</v>
      </c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31</v>
      </c>
      <c r="E178" s="128">
        <f t="shared" si="22"/>
        <v>13</v>
      </c>
      <c r="F178" s="463">
        <f t="shared" si="22"/>
        <v>18</v>
      </c>
      <c r="G178" s="443">
        <v>1</v>
      </c>
      <c r="H178" s="444"/>
      <c r="I178" s="445">
        <v>1</v>
      </c>
      <c r="J178" s="444"/>
      <c r="K178" s="445"/>
      <c r="L178" s="444">
        <v>1</v>
      </c>
      <c r="M178" s="445"/>
      <c r="N178" s="444"/>
      <c r="O178" s="445">
        <v>1</v>
      </c>
      <c r="P178" s="444">
        <v>1</v>
      </c>
      <c r="Q178" s="445">
        <v>5</v>
      </c>
      <c r="R178" s="444">
        <v>3</v>
      </c>
      <c r="S178" s="445">
        <v>4</v>
      </c>
      <c r="T178" s="444">
        <v>12</v>
      </c>
      <c r="U178" s="445">
        <v>1</v>
      </c>
      <c r="V178" s="446">
        <v>1</v>
      </c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9</v>
      </c>
      <c r="E179" s="133">
        <f t="shared" si="22"/>
        <v>5</v>
      </c>
      <c r="F179" s="465">
        <f t="shared" si="22"/>
        <v>4</v>
      </c>
      <c r="G179" s="148"/>
      <c r="H179" s="149"/>
      <c r="I179" s="150"/>
      <c r="J179" s="149"/>
      <c r="K179" s="150"/>
      <c r="L179" s="149"/>
      <c r="M179" s="150"/>
      <c r="N179" s="149"/>
      <c r="O179" s="150"/>
      <c r="P179" s="149"/>
      <c r="Q179" s="150">
        <v>2</v>
      </c>
      <c r="R179" s="149">
        <v>1</v>
      </c>
      <c r="S179" s="150">
        <v>3</v>
      </c>
      <c r="T179" s="149">
        <v>3</v>
      </c>
      <c r="U179" s="150"/>
      <c r="V179" s="437"/>
      <c r="W179" s="438">
        <v>0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24</v>
      </c>
      <c r="E180" s="135">
        <f t="shared" si="22"/>
        <v>7</v>
      </c>
      <c r="F180" s="458">
        <f t="shared" si="22"/>
        <v>17</v>
      </c>
      <c r="G180" s="151"/>
      <c r="H180" s="152"/>
      <c r="I180" s="153"/>
      <c r="J180" s="152"/>
      <c r="K180" s="153"/>
      <c r="L180" s="152"/>
      <c r="M180" s="153"/>
      <c r="N180" s="152">
        <v>1</v>
      </c>
      <c r="O180" s="153"/>
      <c r="P180" s="152"/>
      <c r="Q180" s="153">
        <v>1</v>
      </c>
      <c r="R180" s="152">
        <v>3</v>
      </c>
      <c r="S180" s="153">
        <v>6</v>
      </c>
      <c r="T180" s="152">
        <v>12</v>
      </c>
      <c r="U180" s="153"/>
      <c r="V180" s="459">
        <v>1</v>
      </c>
      <c r="W180" s="460">
        <v>0</v>
      </c>
      <c r="X180" s="461"/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8</v>
      </c>
      <c r="E181" s="135">
        <f t="shared" si="22"/>
        <v>4</v>
      </c>
      <c r="F181" s="458">
        <f t="shared" si="22"/>
        <v>4</v>
      </c>
      <c r="G181" s="151"/>
      <c r="H181" s="152"/>
      <c r="I181" s="153"/>
      <c r="J181" s="152"/>
      <c r="K181" s="153"/>
      <c r="L181" s="152"/>
      <c r="M181" s="153"/>
      <c r="N181" s="152"/>
      <c r="O181" s="153"/>
      <c r="P181" s="152"/>
      <c r="Q181" s="153">
        <v>1</v>
      </c>
      <c r="R181" s="152">
        <v>1</v>
      </c>
      <c r="S181" s="153">
        <v>3</v>
      </c>
      <c r="T181" s="152">
        <v>3</v>
      </c>
      <c r="U181" s="153"/>
      <c r="V181" s="459"/>
      <c r="W181" s="460">
        <v>0</v>
      </c>
      <c r="X181" s="461"/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10</v>
      </c>
      <c r="E182" s="128">
        <f t="shared" si="22"/>
        <v>5</v>
      </c>
      <c r="F182" s="463">
        <f t="shared" si="22"/>
        <v>5</v>
      </c>
      <c r="G182" s="443"/>
      <c r="H182" s="444"/>
      <c r="I182" s="445"/>
      <c r="J182" s="444"/>
      <c r="K182" s="445"/>
      <c r="L182" s="444"/>
      <c r="M182" s="445"/>
      <c r="N182" s="444">
        <v>1</v>
      </c>
      <c r="O182" s="445"/>
      <c r="P182" s="444"/>
      <c r="Q182" s="445"/>
      <c r="R182" s="444">
        <v>1</v>
      </c>
      <c r="S182" s="445">
        <v>5</v>
      </c>
      <c r="T182" s="444">
        <v>3</v>
      </c>
      <c r="U182" s="445"/>
      <c r="V182" s="446"/>
      <c r="W182" s="447">
        <v>0</v>
      </c>
      <c r="X182" s="448"/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19</v>
      </c>
      <c r="E183" s="133">
        <f>SUM(G183+I183+K183+M183+O183+Q183+U183)</f>
        <v>15</v>
      </c>
      <c r="F183" s="465">
        <f>SUM(H183+J183+L183+N183+P183+R183+V183)</f>
        <v>4</v>
      </c>
      <c r="G183" s="148">
        <v>10</v>
      </c>
      <c r="H183" s="149"/>
      <c r="I183" s="150">
        <v>2</v>
      </c>
      <c r="J183" s="149">
        <v>2</v>
      </c>
      <c r="K183" s="150">
        <v>1</v>
      </c>
      <c r="L183" s="149">
        <v>1</v>
      </c>
      <c r="M183" s="150"/>
      <c r="N183" s="149"/>
      <c r="O183" s="150"/>
      <c r="P183" s="149"/>
      <c r="Q183" s="150">
        <v>2</v>
      </c>
      <c r="R183" s="149">
        <v>1</v>
      </c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76</v>
      </c>
      <c r="E184" s="135">
        <f>SUM(G184+I184+K184+M184+O184+Q184+U184)</f>
        <v>28</v>
      </c>
      <c r="F184" s="458">
        <f>SUM(H184+J184+L184+N184+P184+R184+V184)</f>
        <v>48</v>
      </c>
      <c r="G184" s="151">
        <v>16</v>
      </c>
      <c r="H184" s="152">
        <v>18</v>
      </c>
      <c r="I184" s="153">
        <v>3</v>
      </c>
      <c r="J184" s="152">
        <v>11</v>
      </c>
      <c r="K184" s="153">
        <v>4</v>
      </c>
      <c r="L184" s="152">
        <v>4</v>
      </c>
      <c r="M184" s="153">
        <v>1</v>
      </c>
      <c r="N184" s="152">
        <v>1</v>
      </c>
      <c r="O184" s="153">
        <v>4</v>
      </c>
      <c r="P184" s="152">
        <v>14</v>
      </c>
      <c r="Q184" s="153"/>
      <c r="R184" s="152"/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21</v>
      </c>
      <c r="E185" s="135">
        <f t="shared" ref="E185:F200" si="23">SUM(G185+I185+K185+M185+O185+Q185+S185+U185)</f>
        <v>17</v>
      </c>
      <c r="F185" s="458">
        <f t="shared" si="23"/>
        <v>4</v>
      </c>
      <c r="G185" s="151">
        <v>11</v>
      </c>
      <c r="H185" s="152"/>
      <c r="I185" s="153">
        <v>2</v>
      </c>
      <c r="J185" s="152">
        <v>2</v>
      </c>
      <c r="K185" s="153">
        <v>1</v>
      </c>
      <c r="L185" s="152">
        <v>1</v>
      </c>
      <c r="M185" s="153">
        <v>1</v>
      </c>
      <c r="N185" s="152"/>
      <c r="O185" s="153">
        <v>2</v>
      </c>
      <c r="P185" s="152">
        <v>1</v>
      </c>
      <c r="Q185" s="153"/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14</v>
      </c>
      <c r="E186" s="128">
        <f t="shared" si="23"/>
        <v>4</v>
      </c>
      <c r="F186" s="463">
        <f t="shared" si="23"/>
        <v>10</v>
      </c>
      <c r="G186" s="443">
        <v>3</v>
      </c>
      <c r="H186" s="444">
        <v>3</v>
      </c>
      <c r="I186" s="445"/>
      <c r="J186" s="444">
        <v>3</v>
      </c>
      <c r="K186" s="445"/>
      <c r="L186" s="444"/>
      <c r="M186" s="445"/>
      <c r="N186" s="444"/>
      <c r="O186" s="445">
        <v>1</v>
      </c>
      <c r="P186" s="444">
        <v>4</v>
      </c>
      <c r="Q186" s="445"/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12</v>
      </c>
      <c r="E187" s="449">
        <f t="shared" si="23"/>
        <v>4</v>
      </c>
      <c r="F187" s="450">
        <f t="shared" si="23"/>
        <v>8</v>
      </c>
      <c r="G187" s="451"/>
      <c r="H187" s="452">
        <v>1</v>
      </c>
      <c r="I187" s="453"/>
      <c r="J187" s="452"/>
      <c r="K187" s="453"/>
      <c r="L187" s="452"/>
      <c r="M187" s="453"/>
      <c r="N187" s="452"/>
      <c r="O187" s="453"/>
      <c r="P187" s="452"/>
      <c r="Q187" s="453">
        <v>1</v>
      </c>
      <c r="R187" s="452"/>
      <c r="S187" s="453">
        <v>3</v>
      </c>
      <c r="T187" s="452">
        <v>6</v>
      </c>
      <c r="U187" s="453"/>
      <c r="V187" s="454">
        <v>1</v>
      </c>
      <c r="W187" s="455">
        <v>0</v>
      </c>
      <c r="X187" s="456"/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77</v>
      </c>
      <c r="E188" s="135">
        <f t="shared" si="23"/>
        <v>10</v>
      </c>
      <c r="F188" s="458">
        <f t="shared" si="23"/>
        <v>67</v>
      </c>
      <c r="G188" s="151"/>
      <c r="H188" s="152"/>
      <c r="I188" s="153"/>
      <c r="J188" s="152"/>
      <c r="K188" s="153"/>
      <c r="L188" s="152"/>
      <c r="M188" s="153">
        <v>1</v>
      </c>
      <c r="N188" s="152"/>
      <c r="O188" s="153"/>
      <c r="P188" s="152"/>
      <c r="Q188" s="153">
        <v>1</v>
      </c>
      <c r="R188" s="152"/>
      <c r="S188" s="153">
        <v>6</v>
      </c>
      <c r="T188" s="152">
        <v>65</v>
      </c>
      <c r="U188" s="153">
        <v>2</v>
      </c>
      <c r="V188" s="459">
        <v>2</v>
      </c>
      <c r="W188" s="460">
        <v>0</v>
      </c>
      <c r="X188" s="461">
        <v>1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7</v>
      </c>
      <c r="E189" s="135">
        <f t="shared" si="23"/>
        <v>2</v>
      </c>
      <c r="F189" s="458">
        <f t="shared" si="23"/>
        <v>5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/>
      <c r="Q189" s="153"/>
      <c r="R189" s="152"/>
      <c r="S189" s="153">
        <v>2</v>
      </c>
      <c r="T189" s="152">
        <v>5</v>
      </c>
      <c r="U189" s="153"/>
      <c r="V189" s="459"/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10</v>
      </c>
      <c r="E190" s="136">
        <f t="shared" si="23"/>
        <v>2</v>
      </c>
      <c r="F190" s="486">
        <f t="shared" si="23"/>
        <v>8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>
        <v>1</v>
      </c>
      <c r="R190" s="488"/>
      <c r="S190" s="489">
        <v>1</v>
      </c>
      <c r="T190" s="488">
        <v>8</v>
      </c>
      <c r="U190" s="489"/>
      <c r="V190" s="490"/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28</v>
      </c>
      <c r="E191" s="133">
        <f t="shared" si="23"/>
        <v>14</v>
      </c>
      <c r="F191" s="465">
        <f t="shared" si="23"/>
        <v>14</v>
      </c>
      <c r="G191" s="148"/>
      <c r="H191" s="149"/>
      <c r="I191" s="150"/>
      <c r="J191" s="149"/>
      <c r="K191" s="150"/>
      <c r="L191" s="149"/>
      <c r="M191" s="150">
        <v>4</v>
      </c>
      <c r="N191" s="149">
        <v>2</v>
      </c>
      <c r="O191" s="150">
        <v>3</v>
      </c>
      <c r="P191" s="149">
        <v>7</v>
      </c>
      <c r="Q191" s="150">
        <v>7</v>
      </c>
      <c r="R191" s="149">
        <v>5</v>
      </c>
      <c r="S191" s="150"/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210</v>
      </c>
      <c r="E192" s="135">
        <f t="shared" si="23"/>
        <v>95</v>
      </c>
      <c r="F192" s="458">
        <f t="shared" si="23"/>
        <v>115</v>
      </c>
      <c r="G192" s="151"/>
      <c r="H192" s="152"/>
      <c r="I192" s="153"/>
      <c r="J192" s="152">
        <v>2</v>
      </c>
      <c r="K192" s="153"/>
      <c r="L192" s="152"/>
      <c r="M192" s="153">
        <v>7</v>
      </c>
      <c r="N192" s="152">
        <v>13</v>
      </c>
      <c r="O192" s="153">
        <v>38</v>
      </c>
      <c r="P192" s="152">
        <v>36</v>
      </c>
      <c r="Q192" s="153">
        <v>40</v>
      </c>
      <c r="R192" s="152">
        <v>62</v>
      </c>
      <c r="S192" s="153">
        <v>10</v>
      </c>
      <c r="T192" s="152">
        <v>2</v>
      </c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22</v>
      </c>
      <c r="E193" s="135">
        <f t="shared" si="23"/>
        <v>9</v>
      </c>
      <c r="F193" s="458">
        <f t="shared" si="23"/>
        <v>13</v>
      </c>
      <c r="G193" s="151"/>
      <c r="H193" s="152"/>
      <c r="I193" s="153"/>
      <c r="J193" s="152"/>
      <c r="K193" s="153"/>
      <c r="L193" s="152"/>
      <c r="M193" s="153">
        <v>4</v>
      </c>
      <c r="N193" s="152">
        <v>3</v>
      </c>
      <c r="O193" s="153">
        <v>3</v>
      </c>
      <c r="P193" s="152">
        <v>6</v>
      </c>
      <c r="Q193" s="153">
        <v>2</v>
      </c>
      <c r="R193" s="152">
        <v>4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11</v>
      </c>
      <c r="E194" s="128">
        <f t="shared" si="23"/>
        <v>2</v>
      </c>
      <c r="F194" s="463">
        <f t="shared" si="23"/>
        <v>9</v>
      </c>
      <c r="G194" s="443"/>
      <c r="H194" s="444"/>
      <c r="I194" s="445"/>
      <c r="J194" s="444"/>
      <c r="K194" s="445"/>
      <c r="L194" s="444"/>
      <c r="M194" s="445"/>
      <c r="N194" s="444">
        <v>2</v>
      </c>
      <c r="O194" s="445"/>
      <c r="P194" s="444">
        <v>2</v>
      </c>
      <c r="Q194" s="445">
        <v>2</v>
      </c>
      <c r="R194" s="444">
        <v>4</v>
      </c>
      <c r="S194" s="445"/>
      <c r="T194" s="444">
        <v>1</v>
      </c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24</v>
      </c>
      <c r="E195" s="449">
        <f t="shared" si="23"/>
        <v>4</v>
      </c>
      <c r="F195" s="450">
        <f t="shared" si="23"/>
        <v>20</v>
      </c>
      <c r="G195" s="451"/>
      <c r="H195" s="452"/>
      <c r="I195" s="453"/>
      <c r="J195" s="452"/>
      <c r="K195" s="453"/>
      <c r="L195" s="452"/>
      <c r="M195" s="453">
        <v>1</v>
      </c>
      <c r="N195" s="452">
        <v>3</v>
      </c>
      <c r="O195" s="453">
        <v>1</v>
      </c>
      <c r="P195" s="452"/>
      <c r="Q195" s="453"/>
      <c r="R195" s="452">
        <v>1</v>
      </c>
      <c r="S195" s="453">
        <v>1</v>
      </c>
      <c r="T195" s="452">
        <v>11</v>
      </c>
      <c r="U195" s="453">
        <v>1</v>
      </c>
      <c r="V195" s="454">
        <v>5</v>
      </c>
      <c r="W195" s="455">
        <v>0</v>
      </c>
      <c r="X195" s="456"/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101</v>
      </c>
      <c r="E196" s="135">
        <f t="shared" si="23"/>
        <v>32</v>
      </c>
      <c r="F196" s="458">
        <f t="shared" si="23"/>
        <v>69</v>
      </c>
      <c r="G196" s="151"/>
      <c r="H196" s="152"/>
      <c r="I196" s="153"/>
      <c r="J196" s="152"/>
      <c r="K196" s="153"/>
      <c r="L196" s="152"/>
      <c r="M196" s="153"/>
      <c r="N196" s="152"/>
      <c r="O196" s="153">
        <v>3</v>
      </c>
      <c r="P196" s="152">
        <v>1</v>
      </c>
      <c r="Q196" s="153">
        <v>4</v>
      </c>
      <c r="R196" s="152">
        <v>4</v>
      </c>
      <c r="S196" s="153">
        <v>20</v>
      </c>
      <c r="T196" s="152">
        <v>53</v>
      </c>
      <c r="U196" s="153">
        <v>5</v>
      </c>
      <c r="V196" s="459">
        <v>11</v>
      </c>
      <c r="W196" s="460">
        <v>4</v>
      </c>
      <c r="X196" s="461">
        <v>1</v>
      </c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25</v>
      </c>
      <c r="E197" s="135">
        <f t="shared" si="23"/>
        <v>4</v>
      </c>
      <c r="F197" s="458">
        <f t="shared" si="23"/>
        <v>21</v>
      </c>
      <c r="G197" s="151"/>
      <c r="H197" s="152"/>
      <c r="I197" s="153"/>
      <c r="J197" s="152"/>
      <c r="K197" s="153"/>
      <c r="L197" s="152"/>
      <c r="M197" s="153">
        <v>1</v>
      </c>
      <c r="N197" s="152">
        <v>3</v>
      </c>
      <c r="O197" s="153">
        <v>1</v>
      </c>
      <c r="P197" s="152"/>
      <c r="Q197" s="153"/>
      <c r="R197" s="152">
        <v>1</v>
      </c>
      <c r="S197" s="153">
        <v>1</v>
      </c>
      <c r="T197" s="152">
        <v>12</v>
      </c>
      <c r="U197" s="153">
        <v>1</v>
      </c>
      <c r="V197" s="459">
        <v>5</v>
      </c>
      <c r="W197" s="460">
        <v>0</v>
      </c>
      <c r="X197" s="461"/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20</v>
      </c>
      <c r="E198" s="136">
        <f t="shared" si="23"/>
        <v>6</v>
      </c>
      <c r="F198" s="486">
        <f t="shared" si="23"/>
        <v>14</v>
      </c>
      <c r="G198" s="487"/>
      <c r="H198" s="488"/>
      <c r="I198" s="489"/>
      <c r="J198" s="488"/>
      <c r="K198" s="489"/>
      <c r="L198" s="488"/>
      <c r="M198" s="489"/>
      <c r="N198" s="488"/>
      <c r="O198" s="489"/>
      <c r="P198" s="488"/>
      <c r="Q198" s="489">
        <v>1</v>
      </c>
      <c r="R198" s="488">
        <v>1</v>
      </c>
      <c r="S198" s="489">
        <v>4</v>
      </c>
      <c r="T198" s="488">
        <v>10</v>
      </c>
      <c r="U198" s="489">
        <v>1</v>
      </c>
      <c r="V198" s="490">
        <v>3</v>
      </c>
      <c r="W198" s="491">
        <v>2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20</v>
      </c>
      <c r="E203" s="501">
        <f t="shared" si="25"/>
        <v>8</v>
      </c>
      <c r="F203" s="502">
        <f t="shared" si="25"/>
        <v>12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2</v>
      </c>
      <c r="T203" s="452">
        <v>8</v>
      </c>
      <c r="U203" s="453">
        <v>6</v>
      </c>
      <c r="V203" s="454">
        <v>4</v>
      </c>
      <c r="W203" s="455">
        <v>3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53</v>
      </c>
      <c r="E204" s="495">
        <f t="shared" si="25"/>
        <v>23</v>
      </c>
      <c r="F204" s="496">
        <f t="shared" si="25"/>
        <v>30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4</v>
      </c>
      <c r="T204" s="152">
        <v>19</v>
      </c>
      <c r="U204" s="153">
        <v>19</v>
      </c>
      <c r="V204" s="459">
        <v>11</v>
      </c>
      <c r="W204" s="460">
        <v>4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20</v>
      </c>
      <c r="E205" s="495">
        <f t="shared" si="25"/>
        <v>7</v>
      </c>
      <c r="F205" s="496">
        <f t="shared" si="25"/>
        <v>13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2</v>
      </c>
      <c r="T205" s="152">
        <v>8</v>
      </c>
      <c r="U205" s="153">
        <v>5</v>
      </c>
      <c r="V205" s="459">
        <v>5</v>
      </c>
      <c r="W205" s="460">
        <v>3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17</v>
      </c>
      <c r="E206" s="498">
        <f t="shared" si="25"/>
        <v>5</v>
      </c>
      <c r="F206" s="499">
        <f t="shared" si="25"/>
        <v>12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1</v>
      </c>
      <c r="T206" s="444">
        <v>9</v>
      </c>
      <c r="U206" s="445">
        <v>4</v>
      </c>
      <c r="V206" s="446">
        <v>3</v>
      </c>
      <c r="W206" s="447">
        <v>5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>
        <v>0</v>
      </c>
      <c r="X218" s="529"/>
      <c r="Y218" s="529"/>
      <c r="Z218" s="634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183</v>
      </c>
      <c r="E219" s="532">
        <f t="shared" si="25"/>
        <v>81</v>
      </c>
      <c r="F219" s="534">
        <f t="shared" si="25"/>
        <v>102</v>
      </c>
      <c r="G219" s="635">
        <f t="shared" ref="G219:L222" si="26">SUM(G171+G175+G179+G183+G187+G191+G195+G207+G211+G215)</f>
        <v>20</v>
      </c>
      <c r="H219" s="534">
        <f t="shared" si="26"/>
        <v>2</v>
      </c>
      <c r="I219" s="635">
        <f t="shared" si="26"/>
        <v>3</v>
      </c>
      <c r="J219" s="534">
        <f t="shared" si="26"/>
        <v>4</v>
      </c>
      <c r="K219" s="635">
        <f t="shared" si="26"/>
        <v>1</v>
      </c>
      <c r="L219" s="534">
        <f t="shared" si="26"/>
        <v>3</v>
      </c>
      <c r="M219" s="635">
        <f>SUM(M171+M175+M179+M183+M187+M191+M195+M199+M203+M207+M211+M215)</f>
        <v>7</v>
      </c>
      <c r="N219" s="534">
        <f t="shared" ref="N219:R219" si="27">SUM(N171+N175+N179+N183+N187+N191+N195+N199+N203+N207+N211+N215)</f>
        <v>5</v>
      </c>
      <c r="O219" s="635">
        <f t="shared" si="27"/>
        <v>7</v>
      </c>
      <c r="P219" s="534">
        <f t="shared" si="27"/>
        <v>12</v>
      </c>
      <c r="Q219" s="635">
        <f t="shared" si="27"/>
        <v>19</v>
      </c>
      <c r="R219" s="534">
        <f t="shared" si="27"/>
        <v>20</v>
      </c>
      <c r="S219" s="635">
        <f t="shared" ref="S219:V222" si="28">SUM(S171+S175+S179+S187+S191+S195+S199+S203+S207+S211+S215)</f>
        <v>15</v>
      </c>
      <c r="T219" s="534">
        <f t="shared" si="28"/>
        <v>44</v>
      </c>
      <c r="U219" s="635">
        <f t="shared" si="28"/>
        <v>9</v>
      </c>
      <c r="V219" s="636">
        <f t="shared" si="28"/>
        <v>12</v>
      </c>
      <c r="W219" s="635">
        <f t="shared" ref="W219:Y222" si="29">SUM(W171+W175+W179+W187+W195+W199+W203+W207+W211+W215)</f>
        <v>3</v>
      </c>
      <c r="X219" s="538">
        <f t="shared" si="29"/>
        <v>0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693</v>
      </c>
      <c r="E220" s="540">
        <f t="shared" ref="E220:F222" si="30">SUM(G220+I220+K220+M220+O220+Q220+S220+U220)</f>
        <v>253</v>
      </c>
      <c r="F220" s="541">
        <f>SUM(H220+J220+L220+N220+P220+R220+T220+V220)</f>
        <v>440</v>
      </c>
      <c r="G220" s="542">
        <f t="shared" si="26"/>
        <v>21</v>
      </c>
      <c r="H220" s="541">
        <f>SUM(H172+H176+H180+H184+H188+H192+H196+H208+H212+H216)</f>
        <v>19</v>
      </c>
      <c r="I220" s="542">
        <f t="shared" si="26"/>
        <v>4</v>
      </c>
      <c r="J220" s="541">
        <f>SUM(J172+J176+J180+J184+J188+J192+J196+J208+J212+J216)</f>
        <v>14</v>
      </c>
      <c r="K220" s="542">
        <f t="shared" si="26"/>
        <v>4</v>
      </c>
      <c r="L220" s="541">
        <f>SUM(L172+L176+L180+L184+L188+L192+L196+L208+L212+L216)</f>
        <v>6</v>
      </c>
      <c r="M220" s="542">
        <f t="shared" ref="M220:R222" si="31">SUM(M172+M176+M180+M184+M188+M192+M196+M200+M204+M208+M212+M216)</f>
        <v>12</v>
      </c>
      <c r="N220" s="541">
        <f t="shared" si="31"/>
        <v>15</v>
      </c>
      <c r="O220" s="542">
        <f t="shared" si="31"/>
        <v>48</v>
      </c>
      <c r="P220" s="541">
        <f t="shared" si="31"/>
        <v>64</v>
      </c>
      <c r="Q220" s="542">
        <f t="shared" si="31"/>
        <v>60</v>
      </c>
      <c r="R220" s="541">
        <f t="shared" si="31"/>
        <v>91</v>
      </c>
      <c r="S220" s="542">
        <f t="shared" si="28"/>
        <v>74</v>
      </c>
      <c r="T220" s="541">
        <f t="shared" si="28"/>
        <v>204</v>
      </c>
      <c r="U220" s="542">
        <f t="shared" si="28"/>
        <v>30</v>
      </c>
      <c r="V220" s="638">
        <f t="shared" si="28"/>
        <v>27</v>
      </c>
      <c r="W220" s="542">
        <f t="shared" si="29"/>
        <v>8</v>
      </c>
      <c r="X220" s="540">
        <f t="shared" si="29"/>
        <v>2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174</v>
      </c>
      <c r="E221" s="540">
        <f t="shared" si="30"/>
        <v>73</v>
      </c>
      <c r="F221" s="541">
        <f t="shared" si="30"/>
        <v>101</v>
      </c>
      <c r="G221" s="542">
        <f t="shared" si="26"/>
        <v>21</v>
      </c>
      <c r="H221" s="541">
        <f>SUM(H173+H177+H181+H185+H189+H193+H197+H209+H213+H217)</f>
        <v>1</v>
      </c>
      <c r="I221" s="542">
        <f t="shared" si="26"/>
        <v>3</v>
      </c>
      <c r="J221" s="541">
        <f>SUM(J173+J177+J181+J185+J189+J193+J197+J209+J213+J217)</f>
        <v>4</v>
      </c>
      <c r="K221" s="542">
        <f t="shared" si="26"/>
        <v>1</v>
      </c>
      <c r="L221" s="541">
        <f>SUM(L173+L177+L181+L185+L189+L193+L197+L209+L213+L217)</f>
        <v>3</v>
      </c>
      <c r="M221" s="542">
        <f t="shared" si="31"/>
        <v>8</v>
      </c>
      <c r="N221" s="541">
        <f t="shared" si="31"/>
        <v>6</v>
      </c>
      <c r="O221" s="542">
        <f t="shared" si="31"/>
        <v>9</v>
      </c>
      <c r="P221" s="541">
        <f t="shared" si="31"/>
        <v>12</v>
      </c>
      <c r="Q221" s="542">
        <f t="shared" si="31"/>
        <v>9</v>
      </c>
      <c r="R221" s="541">
        <f t="shared" si="31"/>
        <v>19</v>
      </c>
      <c r="S221" s="542">
        <f t="shared" si="28"/>
        <v>14</v>
      </c>
      <c r="T221" s="541">
        <f t="shared" si="28"/>
        <v>44</v>
      </c>
      <c r="U221" s="542">
        <f t="shared" si="28"/>
        <v>8</v>
      </c>
      <c r="V221" s="638">
        <f t="shared" si="28"/>
        <v>12</v>
      </c>
      <c r="W221" s="542">
        <f t="shared" si="29"/>
        <v>3</v>
      </c>
      <c r="X221" s="540">
        <f t="shared" si="29"/>
        <v>1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113</v>
      </c>
      <c r="E222" s="545">
        <f t="shared" si="30"/>
        <v>37</v>
      </c>
      <c r="F222" s="546">
        <f t="shared" si="30"/>
        <v>76</v>
      </c>
      <c r="G222" s="547">
        <f t="shared" ref="G222" si="32">SUM(G174+G178+G182+G186+G190+G194+G198+G210+G214+G218)</f>
        <v>4</v>
      </c>
      <c r="H222" s="546">
        <f>SUM(H174+H178+H182+H186+H190+H194+H198+H210+H214+H218)</f>
        <v>3</v>
      </c>
      <c r="I222" s="547">
        <f t="shared" si="26"/>
        <v>1</v>
      </c>
      <c r="J222" s="546">
        <f>SUM(J174+J178+J182+J186+J190+J194+J198+J210+J214+J218)</f>
        <v>3</v>
      </c>
      <c r="K222" s="547">
        <f t="shared" si="26"/>
        <v>0</v>
      </c>
      <c r="L222" s="546">
        <f>SUM(L174+L178+L182+L186+L190+L194+L198+L210+L214+L218)</f>
        <v>1</v>
      </c>
      <c r="M222" s="547">
        <f t="shared" si="31"/>
        <v>0</v>
      </c>
      <c r="N222" s="546">
        <f t="shared" si="31"/>
        <v>3</v>
      </c>
      <c r="O222" s="547">
        <f t="shared" si="31"/>
        <v>2</v>
      </c>
      <c r="P222" s="546">
        <f t="shared" si="31"/>
        <v>7</v>
      </c>
      <c r="Q222" s="547">
        <f t="shared" si="31"/>
        <v>9</v>
      </c>
      <c r="R222" s="546">
        <f t="shared" si="31"/>
        <v>9</v>
      </c>
      <c r="S222" s="547">
        <f t="shared" si="28"/>
        <v>15</v>
      </c>
      <c r="T222" s="546">
        <f t="shared" si="28"/>
        <v>43</v>
      </c>
      <c r="U222" s="547">
        <f t="shared" si="28"/>
        <v>6</v>
      </c>
      <c r="V222" s="639">
        <f t="shared" si="28"/>
        <v>7</v>
      </c>
      <c r="W222" s="549">
        <f t="shared" si="29"/>
        <v>7</v>
      </c>
      <c r="X222" s="545">
        <f t="shared" si="29"/>
        <v>0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694" t="s">
        <v>1</v>
      </c>
      <c r="E226" s="694" t="s">
        <v>2</v>
      </c>
      <c r="F226" s="682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4083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6CAD014A-F15F-4BA5-B527-5A88D64217BE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5B86C43D-4278-48E4-ACFD-32BC4E63FD57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A422E8D0-C5C0-496C-86D7-0766D2AD9115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94A13EAD-F0F7-435D-9038-DC1E5395170B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81201A52-871F-454A-B8E0-396FFEDA9A03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695440A9-C568-4125-B0CE-6EA336AEE939}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N38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30.85546875" style="46" customWidth="1"/>
    <col min="2" max="2" width="27.28515625" style="46" customWidth="1"/>
    <col min="3" max="3" width="43" style="46" customWidth="1"/>
    <col min="4" max="4" width="14.140625" style="46" customWidth="1"/>
    <col min="5" max="13" width="13.28515625" style="46" customWidth="1"/>
    <col min="14" max="14" width="15.140625" style="46" customWidth="1"/>
    <col min="15" max="15" width="14.140625" style="46" customWidth="1"/>
    <col min="16" max="16" width="14.5703125" style="46" customWidth="1"/>
    <col min="17" max="17" width="13.140625" style="46" customWidth="1"/>
    <col min="18" max="18" width="12.5703125" style="46" customWidth="1"/>
    <col min="19" max="19" width="14.28515625" style="46" customWidth="1"/>
    <col min="20" max="22" width="11.42578125" style="46"/>
    <col min="23" max="23" width="13.42578125" style="46" customWidth="1"/>
    <col min="24" max="24" width="12.7109375" style="46" customWidth="1"/>
    <col min="25" max="25" width="11.42578125" style="46"/>
    <col min="26" max="26" width="12.85546875" style="46" customWidth="1"/>
    <col min="27" max="27" width="15.140625" style="46" customWidth="1"/>
    <col min="28" max="28" width="13.140625" style="46" customWidth="1"/>
    <col min="29" max="30" width="11.42578125" style="46"/>
    <col min="31" max="31" width="14.140625" style="46" customWidth="1"/>
    <col min="32" max="32" width="13.85546875" style="46" customWidth="1"/>
    <col min="33" max="33" width="15.140625" style="46" customWidth="1"/>
    <col min="34" max="34" width="11.42578125" style="46"/>
    <col min="35" max="35" width="14.85546875" style="46" customWidth="1"/>
    <col min="36" max="36" width="27.7109375" style="46" customWidth="1"/>
    <col min="37" max="72" width="11.42578125" style="46"/>
    <col min="73" max="73" width="10.140625" style="46" customWidth="1"/>
    <col min="74" max="75" width="11.42578125" style="46"/>
    <col min="76" max="77" width="11.42578125" style="139"/>
    <col min="78" max="78" width="11.42578125" style="139" customWidth="1"/>
    <col min="79" max="104" width="11.42578125" style="48" hidden="1" customWidth="1"/>
    <col min="105" max="105" width="11.42578125" style="47" customWidth="1"/>
    <col min="106" max="118" width="11.42578125" style="47"/>
    <col min="119" max="16384" width="11.42578125" style="46"/>
  </cols>
  <sheetData>
    <row r="1" spans="1:90" ht="16.149999999999999" customHeight="1" x14ac:dyDescent="0.2">
      <c r="A1" s="185" t="s">
        <v>0</v>
      </c>
      <c r="BU1" s="47"/>
      <c r="BV1" s="47"/>
      <c r="BW1" s="47"/>
    </row>
    <row r="2" spans="1:90" ht="16.149999999999999" customHeight="1" x14ac:dyDescent="0.2">
      <c r="A2" s="45" t="str">
        <f>CONCATENATE("COMUNA: ",[9]NOMBRE!B2," - ","( ",[9]NOMBRE!C2,[9]NOMBRE!D2,[9]NOMBRE!E2,[9]NOMBRE!F2,[9]NOMBRE!G2," )")</f>
        <v>COMUNA: LINARES - ( 07401 )</v>
      </c>
      <c r="BU2" s="47"/>
      <c r="BV2" s="47"/>
      <c r="BW2" s="47"/>
    </row>
    <row r="3" spans="1:90" ht="16.149999999999999" customHeight="1" x14ac:dyDescent="0.2">
      <c r="A3" s="45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  <c r="BU3" s="47"/>
      <c r="BV3" s="47"/>
      <c r="BW3" s="47"/>
    </row>
    <row r="4" spans="1:90" ht="16.149999999999999" customHeight="1" x14ac:dyDescent="0.2">
      <c r="A4" s="45" t="str">
        <f>CONCATENATE("MES: ",[9]NOMBRE!B6," - ","( ",[9]NOMBRE!C6,[9]NOMBRE!D6," )")</f>
        <v>MES: AGOSTO - ( 08 )</v>
      </c>
      <c r="BU4" s="47"/>
      <c r="BV4" s="47"/>
      <c r="BW4" s="47"/>
    </row>
    <row r="5" spans="1:90" ht="16.149999999999999" customHeight="1" x14ac:dyDescent="0.2">
      <c r="A5" s="45" t="str">
        <f>CONCATENATE("AÑO: ",[9]NOMBRE!B7)</f>
        <v>AÑO: 2018</v>
      </c>
      <c r="BU5" s="47"/>
      <c r="BV5" s="47"/>
      <c r="BW5" s="47"/>
    </row>
    <row r="6" spans="1:90" ht="15" x14ac:dyDescent="0.2">
      <c r="A6" s="955" t="s">
        <v>12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BU6" s="47"/>
      <c r="BV6" s="47"/>
      <c r="BW6" s="47"/>
    </row>
    <row r="7" spans="1:90" x14ac:dyDescent="0.2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BU7" s="47"/>
      <c r="BV7" s="47"/>
      <c r="BW7" s="47"/>
    </row>
    <row r="8" spans="1:90" ht="31.9" customHeight="1" x14ac:dyDescent="0.2">
      <c r="A8" s="187" t="s">
        <v>13</v>
      </c>
      <c r="B8" s="188"/>
      <c r="C8" s="188"/>
      <c r="D8" s="189"/>
      <c r="E8" s="189"/>
      <c r="F8" s="189"/>
      <c r="G8" s="155"/>
      <c r="H8" s="189"/>
      <c r="I8" s="189"/>
      <c r="J8" s="189"/>
      <c r="K8" s="189"/>
      <c r="L8" s="189"/>
      <c r="M8" s="189"/>
      <c r="N8" s="189"/>
      <c r="O8" s="189"/>
      <c r="P8" s="155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BU8" s="47"/>
      <c r="BV8" s="47"/>
      <c r="BW8" s="47"/>
    </row>
    <row r="9" spans="1:90" ht="16.149999999999999" customHeight="1" x14ac:dyDescent="0.2">
      <c r="A9" s="949" t="s">
        <v>14</v>
      </c>
      <c r="B9" s="949"/>
      <c r="C9" s="950"/>
      <c r="D9" s="830" t="s">
        <v>4</v>
      </c>
      <c r="E9" s="831"/>
      <c r="F9" s="832"/>
      <c r="G9" s="836" t="s">
        <v>15</v>
      </c>
      <c r="H9" s="837"/>
      <c r="I9" s="837"/>
      <c r="J9" s="837"/>
      <c r="K9" s="837"/>
      <c r="L9" s="837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57"/>
      <c r="AE9" s="832" t="s">
        <v>16</v>
      </c>
      <c r="AF9" s="941" t="s">
        <v>17</v>
      </c>
      <c r="AG9" s="941" t="s">
        <v>18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BU9" s="47"/>
      <c r="BV9" s="47"/>
      <c r="BW9" s="47"/>
      <c r="CG9" s="50"/>
      <c r="CH9" s="50"/>
      <c r="CI9" s="50"/>
      <c r="CJ9" s="50"/>
      <c r="CK9" s="50"/>
      <c r="CL9" s="50"/>
    </row>
    <row r="10" spans="1:90" ht="16.149999999999999" customHeight="1" x14ac:dyDescent="0.2">
      <c r="A10" s="951"/>
      <c r="B10" s="951"/>
      <c r="C10" s="952"/>
      <c r="D10" s="833"/>
      <c r="E10" s="834"/>
      <c r="F10" s="835"/>
      <c r="G10" s="861" t="s">
        <v>19</v>
      </c>
      <c r="H10" s="862"/>
      <c r="I10" s="836" t="s">
        <v>20</v>
      </c>
      <c r="J10" s="838"/>
      <c r="K10" s="837" t="s">
        <v>21</v>
      </c>
      <c r="L10" s="838"/>
      <c r="M10" s="836" t="s">
        <v>22</v>
      </c>
      <c r="N10" s="838"/>
      <c r="O10" s="836" t="s">
        <v>23</v>
      </c>
      <c r="P10" s="838"/>
      <c r="Q10" s="836" t="s">
        <v>24</v>
      </c>
      <c r="R10" s="838"/>
      <c r="S10" s="836" t="s">
        <v>25</v>
      </c>
      <c r="T10" s="838"/>
      <c r="U10" s="863" t="s">
        <v>26</v>
      </c>
      <c r="V10" s="864"/>
      <c r="W10" s="863" t="s">
        <v>27</v>
      </c>
      <c r="X10" s="864"/>
      <c r="Y10" s="863" t="s">
        <v>28</v>
      </c>
      <c r="Z10" s="864"/>
      <c r="AA10" s="863" t="s">
        <v>29</v>
      </c>
      <c r="AB10" s="864"/>
      <c r="AC10" s="863" t="s">
        <v>30</v>
      </c>
      <c r="AD10" s="865"/>
      <c r="AE10" s="986"/>
      <c r="AF10" s="943"/>
      <c r="AG10" s="94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BU10" s="47"/>
      <c r="BV10" s="47"/>
      <c r="BW10" s="47"/>
      <c r="CG10" s="50"/>
      <c r="CH10" s="50"/>
      <c r="CI10" s="50"/>
      <c r="CJ10" s="50"/>
      <c r="CK10" s="50"/>
      <c r="CL10" s="50"/>
    </row>
    <row r="11" spans="1:90" ht="16.149999999999999" customHeight="1" x14ac:dyDescent="0.2">
      <c r="A11" s="953"/>
      <c r="B11" s="953"/>
      <c r="C11" s="954"/>
      <c r="D11" s="110" t="s">
        <v>1</v>
      </c>
      <c r="E11" s="17" t="s">
        <v>2</v>
      </c>
      <c r="F11" s="190" t="s">
        <v>3</v>
      </c>
      <c r="G11" s="704" t="s">
        <v>2</v>
      </c>
      <c r="H11" s="707" t="s">
        <v>3</v>
      </c>
      <c r="I11" s="704" t="s">
        <v>2</v>
      </c>
      <c r="J11" s="707" t="s">
        <v>3</v>
      </c>
      <c r="K11" s="704" t="s">
        <v>2</v>
      </c>
      <c r="L11" s="707" t="s">
        <v>3</v>
      </c>
      <c r="M11" s="704" t="s">
        <v>2</v>
      </c>
      <c r="N11" s="707" t="s">
        <v>3</v>
      </c>
      <c r="O11" s="704" t="s">
        <v>2</v>
      </c>
      <c r="P11" s="707" t="s">
        <v>3</v>
      </c>
      <c r="Q11" s="704" t="s">
        <v>2</v>
      </c>
      <c r="R11" s="707" t="s">
        <v>3</v>
      </c>
      <c r="S11" s="704" t="s">
        <v>2</v>
      </c>
      <c r="T11" s="707" t="s">
        <v>3</v>
      </c>
      <c r="U11" s="704" t="s">
        <v>2</v>
      </c>
      <c r="V11" s="707" t="s">
        <v>3</v>
      </c>
      <c r="W11" s="704" t="s">
        <v>2</v>
      </c>
      <c r="X11" s="707" t="s">
        <v>3</v>
      </c>
      <c r="Y11" s="704" t="s">
        <v>2</v>
      </c>
      <c r="Z11" s="707" t="s">
        <v>3</v>
      </c>
      <c r="AA11" s="704" t="s">
        <v>2</v>
      </c>
      <c r="AB11" s="707" t="s">
        <v>3</v>
      </c>
      <c r="AC11" s="704" t="s">
        <v>2</v>
      </c>
      <c r="AD11" s="706" t="s">
        <v>3</v>
      </c>
      <c r="AE11" s="835"/>
      <c r="AF11" s="942"/>
      <c r="AG11" s="942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BU11" s="47"/>
      <c r="BV11" s="47"/>
      <c r="BW11" s="47"/>
      <c r="CG11" s="50"/>
      <c r="CH11" s="50"/>
      <c r="CI11" s="50"/>
      <c r="CJ11" s="50"/>
      <c r="CK11" s="50"/>
      <c r="CL11" s="50"/>
    </row>
    <row r="12" spans="1:90" ht="16.149999999999999" customHeight="1" x14ac:dyDescent="0.2">
      <c r="A12" s="958" t="s">
        <v>31</v>
      </c>
      <c r="B12" s="958"/>
      <c r="C12" s="958"/>
      <c r="D12" s="192">
        <f>SUM(E12+F12)</f>
        <v>226</v>
      </c>
      <c r="E12" s="193">
        <f t="shared" ref="E12:F15" si="0">SUM(G12+I12+K12+M12+O12+Q12+S12+U12+W12+Y12+AA12+AC12)</f>
        <v>86</v>
      </c>
      <c r="F12" s="194">
        <f>SUM(H12+J12+L12+N12+P12+R12+T12+V12+X12+Z12+AB12+AD12)</f>
        <v>140</v>
      </c>
      <c r="G12" s="18">
        <v>0</v>
      </c>
      <c r="H12" s="19">
        <v>0</v>
      </c>
      <c r="I12" s="1">
        <v>3</v>
      </c>
      <c r="J12" s="19">
        <v>0</v>
      </c>
      <c r="K12" s="1">
        <v>1</v>
      </c>
      <c r="L12" s="19">
        <v>0</v>
      </c>
      <c r="M12" s="18">
        <v>0</v>
      </c>
      <c r="N12" s="19">
        <v>0</v>
      </c>
      <c r="O12" s="18">
        <v>3</v>
      </c>
      <c r="P12" s="19">
        <v>3</v>
      </c>
      <c r="Q12" s="18">
        <v>2</v>
      </c>
      <c r="R12" s="20">
        <v>1</v>
      </c>
      <c r="S12" s="18">
        <v>2</v>
      </c>
      <c r="T12" s="20">
        <v>2</v>
      </c>
      <c r="U12" s="18">
        <v>5</v>
      </c>
      <c r="V12" s="20">
        <v>3</v>
      </c>
      <c r="W12" s="18">
        <v>12</v>
      </c>
      <c r="X12" s="20">
        <v>23</v>
      </c>
      <c r="Y12" s="18">
        <v>11</v>
      </c>
      <c r="Z12" s="20">
        <v>21</v>
      </c>
      <c r="AA12" s="18">
        <v>39</v>
      </c>
      <c r="AB12" s="20">
        <v>75</v>
      </c>
      <c r="AC12" s="182">
        <v>8</v>
      </c>
      <c r="AD12" s="64">
        <v>12</v>
      </c>
      <c r="AE12" s="19">
        <v>7</v>
      </c>
      <c r="AF12" s="76"/>
      <c r="AG12" s="76"/>
      <c r="AH12" s="6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49"/>
      <c r="AU12" s="49"/>
      <c r="AV12" s="49"/>
      <c r="AW12" s="49"/>
      <c r="BU12" s="47"/>
      <c r="BV12" s="47"/>
      <c r="BW12" s="47"/>
      <c r="CG12" s="50">
        <v>0</v>
      </c>
      <c r="CH12" s="50">
        <v>0</v>
      </c>
      <c r="CI12" s="50">
        <v>0</v>
      </c>
      <c r="CJ12" s="50"/>
      <c r="CK12" s="50"/>
      <c r="CL12" s="50"/>
    </row>
    <row r="13" spans="1:90" ht="16.149999999999999" customHeight="1" x14ac:dyDescent="0.2">
      <c r="A13" s="958" t="s">
        <v>32</v>
      </c>
      <c r="B13" s="958"/>
      <c r="C13" s="958"/>
      <c r="D13" s="192">
        <f>SUM(E13+F13)</f>
        <v>948</v>
      </c>
      <c r="E13" s="193">
        <f t="shared" si="0"/>
        <v>378</v>
      </c>
      <c r="F13" s="194">
        <f t="shared" si="0"/>
        <v>570</v>
      </c>
      <c r="G13" s="7">
        <v>1</v>
      </c>
      <c r="H13" s="21">
        <v>0</v>
      </c>
      <c r="I13" s="7">
        <v>3</v>
      </c>
      <c r="J13" s="21">
        <v>0</v>
      </c>
      <c r="K13" s="7">
        <v>0</v>
      </c>
      <c r="L13" s="21">
        <v>0</v>
      </c>
      <c r="M13" s="7">
        <v>3</v>
      </c>
      <c r="N13" s="21">
        <v>2</v>
      </c>
      <c r="O13" s="7">
        <v>6</v>
      </c>
      <c r="P13" s="21">
        <v>9</v>
      </c>
      <c r="Q13" s="7">
        <v>9</v>
      </c>
      <c r="R13" s="8">
        <v>8</v>
      </c>
      <c r="S13" s="7">
        <v>8</v>
      </c>
      <c r="T13" s="8">
        <v>9</v>
      </c>
      <c r="U13" s="7">
        <v>27</v>
      </c>
      <c r="V13" s="8">
        <v>18</v>
      </c>
      <c r="W13" s="7">
        <v>87</v>
      </c>
      <c r="X13" s="8">
        <v>80</v>
      </c>
      <c r="Y13" s="7">
        <v>99</v>
      </c>
      <c r="Z13" s="8">
        <v>134</v>
      </c>
      <c r="AA13" s="7">
        <v>102</v>
      </c>
      <c r="AB13" s="8">
        <v>257</v>
      </c>
      <c r="AC13" s="22">
        <v>33</v>
      </c>
      <c r="AD13" s="38">
        <v>53</v>
      </c>
      <c r="AE13" s="21">
        <v>7</v>
      </c>
      <c r="AF13" s="23"/>
      <c r="AG13" s="23"/>
      <c r="AH13" s="6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49"/>
      <c r="AU13" s="49"/>
      <c r="AV13" s="49"/>
      <c r="AW13" s="49"/>
      <c r="BU13" s="47"/>
      <c r="BV13" s="47"/>
      <c r="BW13" s="47"/>
      <c r="CG13" s="50">
        <v>0</v>
      </c>
      <c r="CH13" s="50">
        <v>0</v>
      </c>
      <c r="CI13" s="50">
        <v>0</v>
      </c>
      <c r="CJ13" s="50"/>
      <c r="CK13" s="50"/>
      <c r="CL13" s="50"/>
    </row>
    <row r="14" spans="1:90" ht="16.149999999999999" customHeight="1" x14ac:dyDescent="0.2">
      <c r="A14" s="958" t="s">
        <v>33</v>
      </c>
      <c r="B14" s="958"/>
      <c r="C14" s="958"/>
      <c r="D14" s="192">
        <f>SUM(E14+F14)</f>
        <v>35</v>
      </c>
      <c r="E14" s="193">
        <f t="shared" si="0"/>
        <v>22</v>
      </c>
      <c r="F14" s="194">
        <f t="shared" si="0"/>
        <v>13</v>
      </c>
      <c r="G14" s="7">
        <v>0</v>
      </c>
      <c r="H14" s="21">
        <v>0</v>
      </c>
      <c r="I14" s="7">
        <v>1</v>
      </c>
      <c r="J14" s="21">
        <v>0</v>
      </c>
      <c r="K14" s="7">
        <v>0</v>
      </c>
      <c r="L14" s="21">
        <v>0</v>
      </c>
      <c r="M14" s="7">
        <v>1</v>
      </c>
      <c r="N14" s="8">
        <v>0</v>
      </c>
      <c r="O14" s="7">
        <v>1</v>
      </c>
      <c r="P14" s="8">
        <v>2</v>
      </c>
      <c r="Q14" s="7">
        <v>2</v>
      </c>
      <c r="R14" s="8">
        <v>0</v>
      </c>
      <c r="S14" s="7">
        <v>1</v>
      </c>
      <c r="T14" s="8">
        <v>0</v>
      </c>
      <c r="U14" s="7">
        <v>3</v>
      </c>
      <c r="V14" s="8">
        <v>1</v>
      </c>
      <c r="W14" s="7">
        <v>8</v>
      </c>
      <c r="X14" s="8">
        <v>7</v>
      </c>
      <c r="Y14" s="7">
        <v>3</v>
      </c>
      <c r="Z14" s="8">
        <v>1</v>
      </c>
      <c r="AA14" s="7">
        <v>2</v>
      </c>
      <c r="AB14" s="8">
        <v>2</v>
      </c>
      <c r="AC14" s="7">
        <v>0</v>
      </c>
      <c r="AD14" s="38">
        <v>0</v>
      </c>
      <c r="AE14" s="21">
        <v>0</v>
      </c>
      <c r="AF14" s="23"/>
      <c r="AG14" s="23"/>
      <c r="AH14" s="6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49"/>
      <c r="AU14" s="49"/>
      <c r="AV14" s="49"/>
      <c r="AW14" s="49"/>
      <c r="BU14" s="47"/>
      <c r="BV14" s="47"/>
      <c r="BW14" s="47"/>
      <c r="CG14" s="50">
        <v>0</v>
      </c>
      <c r="CH14" s="50">
        <v>0</v>
      </c>
      <c r="CI14" s="50">
        <v>0</v>
      </c>
      <c r="CJ14" s="50"/>
      <c r="CK14" s="50"/>
      <c r="CL14" s="50"/>
    </row>
    <row r="15" spans="1:90" ht="16.149999999999999" customHeight="1" x14ac:dyDescent="0.2">
      <c r="A15" s="947" t="s">
        <v>34</v>
      </c>
      <c r="B15" s="947"/>
      <c r="C15" s="947"/>
      <c r="D15" s="196">
        <f>SUM(E15+F15)</f>
        <v>208</v>
      </c>
      <c r="E15" s="197">
        <f t="shared" si="0"/>
        <v>81</v>
      </c>
      <c r="F15" s="198">
        <f t="shared" si="0"/>
        <v>127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4">
        <v>1</v>
      </c>
      <c r="O15" s="12">
        <v>3</v>
      </c>
      <c r="P15" s="14">
        <v>3</v>
      </c>
      <c r="Q15" s="12">
        <v>6</v>
      </c>
      <c r="R15" s="14">
        <v>1</v>
      </c>
      <c r="S15" s="12">
        <v>1</v>
      </c>
      <c r="T15" s="14">
        <v>4</v>
      </c>
      <c r="U15" s="12">
        <v>2</v>
      </c>
      <c r="V15" s="14">
        <v>1</v>
      </c>
      <c r="W15" s="12">
        <v>12</v>
      </c>
      <c r="X15" s="14">
        <v>8</v>
      </c>
      <c r="Y15" s="12">
        <v>17</v>
      </c>
      <c r="Z15" s="14">
        <v>18</v>
      </c>
      <c r="AA15" s="12">
        <v>24</v>
      </c>
      <c r="AB15" s="14">
        <v>84</v>
      </c>
      <c r="AC15" s="12">
        <v>16</v>
      </c>
      <c r="AD15" s="39">
        <v>7</v>
      </c>
      <c r="AE15" s="13">
        <v>1</v>
      </c>
      <c r="AF15" s="25"/>
      <c r="AG15" s="25"/>
      <c r="AH15" s="6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49"/>
      <c r="AU15" s="49"/>
      <c r="AV15" s="49"/>
      <c r="AW15" s="49"/>
      <c r="AX15" s="49"/>
      <c r="AY15" s="49"/>
      <c r="BU15" s="47"/>
      <c r="BV15" s="47"/>
      <c r="BW15" s="47"/>
      <c r="CG15" s="50">
        <v>0</v>
      </c>
      <c r="CH15" s="50">
        <v>0</v>
      </c>
      <c r="CI15" s="50">
        <v>0</v>
      </c>
      <c r="CJ15" s="50"/>
      <c r="CK15" s="50"/>
      <c r="CL15" s="50"/>
    </row>
    <row r="16" spans="1:90" ht="31.9" customHeight="1" x14ac:dyDescent="0.2">
      <c r="A16" s="171" t="s">
        <v>35</v>
      </c>
      <c r="B16" s="199"/>
      <c r="C16" s="199"/>
      <c r="D16" s="200"/>
      <c r="E16" s="200"/>
      <c r="F16" s="200"/>
      <c r="G16" s="201"/>
      <c r="H16" s="201"/>
      <c r="I16" s="200"/>
      <c r="J16" s="200"/>
      <c r="K16" s="200"/>
      <c r="L16" s="200"/>
      <c r="M16" s="200"/>
      <c r="N16" s="200"/>
      <c r="O16" s="200"/>
      <c r="P16" s="202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BU16" s="47"/>
      <c r="BV16" s="47"/>
      <c r="BW16" s="47"/>
      <c r="CG16" s="50"/>
      <c r="CH16" s="50"/>
      <c r="CI16" s="50"/>
      <c r="CJ16" s="50"/>
      <c r="CK16" s="50"/>
      <c r="CL16" s="50"/>
    </row>
    <row r="17" spans="1:106" ht="25.15" customHeight="1" x14ac:dyDescent="0.2">
      <c r="A17" s="879" t="s">
        <v>36</v>
      </c>
      <c r="B17" s="880"/>
      <c r="C17" s="881"/>
      <c r="D17" s="836" t="s">
        <v>8</v>
      </c>
      <c r="E17" s="837"/>
      <c r="F17" s="838"/>
      <c r="G17" s="1013" t="s">
        <v>19</v>
      </c>
      <c r="H17" s="1014"/>
      <c r="I17" s="836" t="s">
        <v>20</v>
      </c>
      <c r="J17" s="838"/>
      <c r="K17" s="836" t="s">
        <v>21</v>
      </c>
      <c r="L17" s="838"/>
      <c r="M17" s="836" t="s">
        <v>22</v>
      </c>
      <c r="N17" s="838"/>
      <c r="O17" s="837" t="s">
        <v>23</v>
      </c>
      <c r="P17" s="837"/>
      <c r="Q17" s="836" t="s">
        <v>24</v>
      </c>
      <c r="R17" s="838"/>
      <c r="S17" s="837" t="s">
        <v>25</v>
      </c>
      <c r="T17" s="837"/>
      <c r="U17" s="863" t="s">
        <v>26</v>
      </c>
      <c r="V17" s="864"/>
      <c r="W17" s="863" t="s">
        <v>27</v>
      </c>
      <c r="X17" s="864"/>
      <c r="Y17" s="863" t="s">
        <v>28</v>
      </c>
      <c r="Z17" s="864"/>
      <c r="AA17" s="863" t="s">
        <v>29</v>
      </c>
      <c r="AB17" s="864"/>
      <c r="AC17" s="863" t="s">
        <v>30</v>
      </c>
      <c r="AD17" s="865"/>
      <c r="AE17" s="832" t="s">
        <v>16</v>
      </c>
      <c r="AF17" s="941" t="s">
        <v>37</v>
      </c>
      <c r="AG17" s="941" t="s">
        <v>17</v>
      </c>
      <c r="AH17" s="941" t="s">
        <v>10</v>
      </c>
      <c r="AI17" s="933" t="s">
        <v>18</v>
      </c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139"/>
      <c r="BV17" s="139"/>
      <c r="BW17" s="139"/>
      <c r="CG17" s="50"/>
      <c r="CH17" s="50"/>
      <c r="CI17" s="50"/>
      <c r="CJ17" s="50"/>
      <c r="CK17" s="50"/>
      <c r="CL17" s="50"/>
      <c r="DA17" s="139"/>
      <c r="DB17" s="139"/>
    </row>
    <row r="18" spans="1:106" ht="16.149999999999999" customHeight="1" x14ac:dyDescent="0.2">
      <c r="A18" s="885"/>
      <c r="B18" s="886"/>
      <c r="C18" s="887"/>
      <c r="D18" s="72" t="s">
        <v>1</v>
      </c>
      <c r="E18" s="94" t="s">
        <v>2</v>
      </c>
      <c r="F18" s="71" t="s">
        <v>3</v>
      </c>
      <c r="G18" s="40" t="s">
        <v>2</v>
      </c>
      <c r="H18" s="707" t="s">
        <v>3</v>
      </c>
      <c r="I18" s="157" t="s">
        <v>2</v>
      </c>
      <c r="J18" s="721" t="s">
        <v>3</v>
      </c>
      <c r="K18" s="157" t="s">
        <v>2</v>
      </c>
      <c r="L18" s="703" t="s">
        <v>3</v>
      </c>
      <c r="M18" s="157" t="s">
        <v>2</v>
      </c>
      <c r="N18" s="718" t="s">
        <v>3</v>
      </c>
      <c r="O18" s="157" t="s">
        <v>2</v>
      </c>
      <c r="P18" s="721" t="s">
        <v>3</v>
      </c>
      <c r="Q18" s="157" t="s">
        <v>2</v>
      </c>
      <c r="R18" s="718" t="s">
        <v>3</v>
      </c>
      <c r="S18" s="157" t="s">
        <v>2</v>
      </c>
      <c r="T18" s="721" t="s">
        <v>3</v>
      </c>
      <c r="U18" s="720" t="s">
        <v>2</v>
      </c>
      <c r="V18" s="718" t="s">
        <v>3</v>
      </c>
      <c r="W18" s="720" t="s">
        <v>2</v>
      </c>
      <c r="X18" s="718" t="s">
        <v>3</v>
      </c>
      <c r="Y18" s="720" t="s">
        <v>2</v>
      </c>
      <c r="Z18" s="718" t="s">
        <v>3</v>
      </c>
      <c r="AA18" s="720" t="s">
        <v>2</v>
      </c>
      <c r="AB18" s="718" t="s">
        <v>3</v>
      </c>
      <c r="AC18" s="720" t="s">
        <v>2</v>
      </c>
      <c r="AD18" s="203" t="s">
        <v>3</v>
      </c>
      <c r="AE18" s="1011"/>
      <c r="AF18" s="942"/>
      <c r="AG18" s="942"/>
      <c r="AH18" s="942"/>
      <c r="AI18" s="93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139"/>
      <c r="BV18" s="139"/>
      <c r="BW18" s="139"/>
      <c r="CG18" s="50"/>
      <c r="CH18" s="50"/>
      <c r="CI18" s="50"/>
      <c r="CJ18" s="50"/>
      <c r="CK18" s="50"/>
      <c r="CL18" s="50"/>
      <c r="DA18" s="139"/>
      <c r="DB18" s="139"/>
    </row>
    <row r="19" spans="1:106" ht="16.149999999999999" customHeight="1" x14ac:dyDescent="0.2">
      <c r="A19" s="988" t="s">
        <v>38</v>
      </c>
      <c r="B19" s="989"/>
      <c r="C19" s="1012"/>
      <c r="D19" s="82">
        <f t="shared" ref="D19:D37" si="1">SUM(E19+F19)</f>
        <v>6</v>
      </c>
      <c r="E19" s="83">
        <f>SUM(G19+I19+K19+M19+O19+Q19+S19+U19+W19+Y19+AA19+AC19)</f>
        <v>0</v>
      </c>
      <c r="F19" s="84">
        <f>SUM(H19+J19+L19+N19+P19+R19+T19+V19+X19+Z19+AB19+AD19)</f>
        <v>6</v>
      </c>
      <c r="G19" s="1">
        <v>0</v>
      </c>
      <c r="H19" s="2">
        <v>0</v>
      </c>
      <c r="I19" s="1">
        <v>0</v>
      </c>
      <c r="J19" s="104">
        <v>0</v>
      </c>
      <c r="K19" s="1">
        <v>0</v>
      </c>
      <c r="L19" s="2">
        <v>0</v>
      </c>
      <c r="M19" s="1">
        <v>0</v>
      </c>
      <c r="N19" s="2">
        <v>0</v>
      </c>
      <c r="O19" s="1">
        <v>0</v>
      </c>
      <c r="P19" s="104">
        <v>0</v>
      </c>
      <c r="Q19" s="1">
        <v>0</v>
      </c>
      <c r="R19" s="2">
        <v>0</v>
      </c>
      <c r="S19" s="1">
        <v>0</v>
      </c>
      <c r="T19" s="104">
        <v>0</v>
      </c>
      <c r="U19" s="1">
        <v>0</v>
      </c>
      <c r="V19" s="2">
        <v>0</v>
      </c>
      <c r="W19" s="1">
        <v>0</v>
      </c>
      <c r="X19" s="2">
        <v>0</v>
      </c>
      <c r="Y19" s="1">
        <v>0</v>
      </c>
      <c r="Z19" s="2">
        <v>0</v>
      </c>
      <c r="AA19" s="1">
        <v>0</v>
      </c>
      <c r="AB19" s="2">
        <v>5</v>
      </c>
      <c r="AC19" s="1">
        <v>0</v>
      </c>
      <c r="AD19" s="95">
        <v>1</v>
      </c>
      <c r="AE19" s="2">
        <v>0</v>
      </c>
      <c r="AF19" s="204">
        <v>6</v>
      </c>
      <c r="AG19" s="204"/>
      <c r="AH19" s="204"/>
      <c r="AI19" s="204"/>
      <c r="AJ19" s="6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139"/>
      <c r="BV19" s="139"/>
      <c r="BW19" s="139"/>
      <c r="CG19" s="50">
        <v>0</v>
      </c>
      <c r="CH19" s="50">
        <v>0</v>
      </c>
      <c r="CI19" s="50">
        <v>0</v>
      </c>
      <c r="CJ19" s="50"/>
      <c r="CK19" s="50">
        <v>0</v>
      </c>
      <c r="CL19" s="50"/>
      <c r="DA19" s="139"/>
      <c r="DB19" s="139"/>
    </row>
    <row r="20" spans="1:106" ht="16.149999999999999" customHeight="1" x14ac:dyDescent="0.2">
      <c r="A20" s="988" t="s">
        <v>39</v>
      </c>
      <c r="B20" s="989"/>
      <c r="C20" s="1012"/>
      <c r="D20" s="98">
        <f t="shared" si="1"/>
        <v>0</v>
      </c>
      <c r="E20" s="99">
        <f>SUM(U20+W20+Y20+AA20+AC20)</f>
        <v>0</v>
      </c>
      <c r="F20" s="100">
        <f>SUM(V20+X20+Z20+AB20+AD20)</f>
        <v>0</v>
      </c>
      <c r="G20" s="53"/>
      <c r="H20" s="54"/>
      <c r="I20" s="53"/>
      <c r="J20" s="205"/>
      <c r="K20" s="53"/>
      <c r="L20" s="205"/>
      <c r="M20" s="53"/>
      <c r="N20" s="205"/>
      <c r="O20" s="53"/>
      <c r="P20" s="205"/>
      <c r="Q20" s="53"/>
      <c r="R20" s="205"/>
      <c r="S20" s="53"/>
      <c r="T20" s="205"/>
      <c r="U20" s="18"/>
      <c r="V20" s="19"/>
      <c r="W20" s="18"/>
      <c r="X20" s="19"/>
      <c r="Y20" s="18"/>
      <c r="Z20" s="19"/>
      <c r="AA20" s="18"/>
      <c r="AB20" s="19"/>
      <c r="AC20" s="18"/>
      <c r="AD20" s="206"/>
      <c r="AE20" s="19"/>
      <c r="AF20" s="207"/>
      <c r="AG20" s="207"/>
      <c r="AH20" s="207"/>
      <c r="AI20" s="207"/>
      <c r="AJ20" s="6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139"/>
      <c r="BV20" s="139"/>
      <c r="BW20" s="139"/>
      <c r="CG20" s="50">
        <v>0</v>
      </c>
      <c r="CH20" s="50">
        <v>0</v>
      </c>
      <c r="CI20" s="50">
        <v>0</v>
      </c>
      <c r="CJ20" s="50"/>
      <c r="CK20" s="50">
        <v>0</v>
      </c>
      <c r="CL20" s="50"/>
      <c r="DA20" s="139"/>
      <c r="DB20" s="139"/>
    </row>
    <row r="21" spans="1:106" ht="16.149999999999999" customHeight="1" x14ac:dyDescent="0.2">
      <c r="A21" s="1018" t="s">
        <v>40</v>
      </c>
      <c r="B21" s="1019"/>
      <c r="C21" s="1020"/>
      <c r="D21" s="208"/>
      <c r="E21" s="209"/>
      <c r="F21" s="210"/>
      <c r="G21" s="208"/>
      <c r="H21" s="211"/>
      <c r="I21" s="208"/>
      <c r="J21" s="212"/>
      <c r="K21" s="208"/>
      <c r="L21" s="212"/>
      <c r="M21" s="208"/>
      <c r="N21" s="212"/>
      <c r="O21" s="208"/>
      <c r="P21" s="212"/>
      <c r="Q21" s="208"/>
      <c r="R21" s="212"/>
      <c r="S21" s="208"/>
      <c r="T21" s="212"/>
      <c r="U21" s="208"/>
      <c r="V21" s="212"/>
      <c r="W21" s="208"/>
      <c r="X21" s="212"/>
      <c r="Y21" s="208"/>
      <c r="Z21" s="212"/>
      <c r="AA21" s="208"/>
      <c r="AB21" s="212"/>
      <c r="AC21" s="208"/>
      <c r="AD21" s="212"/>
      <c r="AE21" s="208"/>
      <c r="AF21" s="212"/>
      <c r="AG21" s="208"/>
      <c r="AH21" s="212"/>
      <c r="AI21" s="208"/>
      <c r="AJ21" s="58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139"/>
      <c r="BV21" s="139"/>
      <c r="BW21" s="139"/>
      <c r="BX21" s="215"/>
      <c r="BY21" s="215"/>
      <c r="BZ21" s="215"/>
      <c r="CA21" s="216"/>
      <c r="CB21" s="216"/>
      <c r="CC21" s="216"/>
      <c r="CD21" s="216"/>
      <c r="CE21" s="216"/>
      <c r="CF21" s="216"/>
      <c r="CG21" s="50">
        <v>0</v>
      </c>
      <c r="CH21" s="50">
        <v>0</v>
      </c>
      <c r="CI21" s="50">
        <v>0</v>
      </c>
      <c r="CJ21" s="217"/>
      <c r="CK21" s="50">
        <v>0</v>
      </c>
      <c r="CL21" s="217"/>
      <c r="CM21" s="216"/>
      <c r="CN21" s="216"/>
      <c r="CO21" s="216"/>
      <c r="CP21" s="216"/>
      <c r="DA21" s="139"/>
      <c r="DB21" s="139"/>
    </row>
    <row r="22" spans="1:106" ht="16.149999999999999" customHeight="1" x14ac:dyDescent="0.2">
      <c r="A22" s="808" t="s">
        <v>41</v>
      </c>
      <c r="B22" s="809"/>
      <c r="C22" s="810"/>
      <c r="D22" s="82">
        <f t="shared" si="1"/>
        <v>0</v>
      </c>
      <c r="E22" s="83">
        <f t="shared" ref="E22:F33" si="2">SUM(G22+I22+K22+M22+O22+Q22+S22+U22+W22+Y22+AA22+AC22)</f>
        <v>0</v>
      </c>
      <c r="F22" s="84">
        <f t="shared" si="2"/>
        <v>0</v>
      </c>
      <c r="G22" s="1"/>
      <c r="H22" s="2"/>
      <c r="I22" s="1"/>
      <c r="J22" s="104"/>
      <c r="K22" s="1"/>
      <c r="L22" s="2"/>
      <c r="M22" s="1"/>
      <c r="N22" s="2"/>
      <c r="O22" s="1"/>
      <c r="P22" s="104"/>
      <c r="Q22" s="1"/>
      <c r="R22" s="2"/>
      <c r="S22" s="1"/>
      <c r="T22" s="104"/>
      <c r="U22" s="1"/>
      <c r="V22" s="2"/>
      <c r="W22" s="1"/>
      <c r="X22" s="2"/>
      <c r="Y22" s="1"/>
      <c r="Z22" s="2"/>
      <c r="AA22" s="1"/>
      <c r="AB22" s="2"/>
      <c r="AC22" s="1"/>
      <c r="AD22" s="95"/>
      <c r="AE22" s="2"/>
      <c r="AF22" s="204"/>
      <c r="AG22" s="204"/>
      <c r="AH22" s="204"/>
      <c r="AI22" s="204"/>
      <c r="AJ22" s="6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139"/>
      <c r="BV22" s="139"/>
      <c r="BW22" s="139"/>
      <c r="CG22" s="50">
        <v>0</v>
      </c>
      <c r="CH22" s="50">
        <v>0</v>
      </c>
      <c r="CI22" s="50">
        <v>0</v>
      </c>
      <c r="CJ22" s="50"/>
      <c r="CK22" s="50">
        <v>0</v>
      </c>
      <c r="CL22" s="50"/>
      <c r="DA22" s="139"/>
      <c r="DB22" s="139"/>
    </row>
    <row r="23" spans="1:106" ht="16.149999999999999" customHeight="1" x14ac:dyDescent="0.2">
      <c r="A23" s="811" t="s">
        <v>42</v>
      </c>
      <c r="B23" s="812"/>
      <c r="C23" s="813"/>
      <c r="D23" s="85">
        <f t="shared" si="1"/>
        <v>1</v>
      </c>
      <c r="E23" s="86">
        <f t="shared" si="2"/>
        <v>0</v>
      </c>
      <c r="F23" s="87">
        <f t="shared" si="2"/>
        <v>1</v>
      </c>
      <c r="G23" s="7"/>
      <c r="H23" s="21"/>
      <c r="I23" s="7"/>
      <c r="J23" s="10"/>
      <c r="K23" s="7"/>
      <c r="L23" s="21"/>
      <c r="M23" s="7"/>
      <c r="N23" s="21"/>
      <c r="O23" s="7"/>
      <c r="P23" s="10">
        <v>1</v>
      </c>
      <c r="Q23" s="7"/>
      <c r="R23" s="21"/>
      <c r="S23" s="7"/>
      <c r="T23" s="10"/>
      <c r="U23" s="7"/>
      <c r="V23" s="21"/>
      <c r="W23" s="7"/>
      <c r="X23" s="21"/>
      <c r="Y23" s="7"/>
      <c r="Z23" s="21"/>
      <c r="AA23" s="7"/>
      <c r="AB23" s="21"/>
      <c r="AC23" s="7"/>
      <c r="AD23" s="96"/>
      <c r="AE23" s="21">
        <v>0</v>
      </c>
      <c r="AF23" s="218">
        <v>1</v>
      </c>
      <c r="AG23" s="218"/>
      <c r="AH23" s="218"/>
      <c r="AI23" s="218"/>
      <c r="AJ23" s="6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139"/>
      <c r="BV23" s="139"/>
      <c r="BW23" s="139"/>
      <c r="CG23" s="50">
        <v>0</v>
      </c>
      <c r="CH23" s="50">
        <v>0</v>
      </c>
      <c r="CI23" s="50">
        <v>0</v>
      </c>
      <c r="CJ23" s="50"/>
      <c r="CK23" s="50">
        <v>0</v>
      </c>
      <c r="CL23" s="50"/>
      <c r="DA23" s="139"/>
      <c r="DB23" s="139"/>
    </row>
    <row r="24" spans="1:106" ht="16.149999999999999" customHeight="1" x14ac:dyDescent="0.2">
      <c r="A24" s="811" t="s">
        <v>43</v>
      </c>
      <c r="B24" s="812"/>
      <c r="C24" s="813"/>
      <c r="D24" s="85">
        <f t="shared" si="1"/>
        <v>0</v>
      </c>
      <c r="E24" s="86">
        <f t="shared" si="2"/>
        <v>0</v>
      </c>
      <c r="F24" s="87">
        <f t="shared" si="2"/>
        <v>0</v>
      </c>
      <c r="G24" s="7"/>
      <c r="H24" s="21"/>
      <c r="I24" s="7"/>
      <c r="J24" s="10"/>
      <c r="K24" s="7"/>
      <c r="L24" s="21"/>
      <c r="M24" s="7"/>
      <c r="N24" s="21"/>
      <c r="O24" s="7"/>
      <c r="P24" s="10"/>
      <c r="Q24" s="7"/>
      <c r="R24" s="21"/>
      <c r="S24" s="7"/>
      <c r="T24" s="10"/>
      <c r="U24" s="7"/>
      <c r="V24" s="21"/>
      <c r="W24" s="7"/>
      <c r="X24" s="21"/>
      <c r="Y24" s="7"/>
      <c r="Z24" s="21"/>
      <c r="AA24" s="7"/>
      <c r="AB24" s="21"/>
      <c r="AC24" s="7"/>
      <c r="AD24" s="96"/>
      <c r="AE24" s="21"/>
      <c r="AF24" s="218"/>
      <c r="AG24" s="218"/>
      <c r="AH24" s="218"/>
      <c r="AI24" s="218"/>
      <c r="AJ24" s="6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139"/>
      <c r="BV24" s="139"/>
      <c r="BW24" s="139"/>
      <c r="CG24" s="50">
        <v>0</v>
      </c>
      <c r="CH24" s="50">
        <v>0</v>
      </c>
      <c r="CI24" s="50">
        <v>0</v>
      </c>
      <c r="CJ24" s="50"/>
      <c r="CK24" s="50">
        <v>0</v>
      </c>
      <c r="CL24" s="50"/>
      <c r="DA24" s="139"/>
      <c r="DB24" s="139"/>
    </row>
    <row r="25" spans="1:106" ht="16.149999999999999" customHeight="1" x14ac:dyDescent="0.2">
      <c r="A25" s="811" t="s">
        <v>44</v>
      </c>
      <c r="B25" s="812"/>
      <c r="C25" s="813"/>
      <c r="D25" s="85">
        <f t="shared" si="1"/>
        <v>12</v>
      </c>
      <c r="E25" s="86">
        <f t="shared" si="2"/>
        <v>6</v>
      </c>
      <c r="F25" s="87">
        <f t="shared" si="2"/>
        <v>6</v>
      </c>
      <c r="G25" s="7">
        <v>0</v>
      </c>
      <c r="H25" s="21">
        <v>0</v>
      </c>
      <c r="I25" s="7">
        <v>0</v>
      </c>
      <c r="J25" s="10">
        <v>0</v>
      </c>
      <c r="K25" s="7">
        <v>0</v>
      </c>
      <c r="L25" s="21">
        <v>0</v>
      </c>
      <c r="M25" s="7">
        <v>0</v>
      </c>
      <c r="N25" s="21">
        <v>0</v>
      </c>
      <c r="O25" s="7">
        <v>0</v>
      </c>
      <c r="P25" s="10">
        <v>0</v>
      </c>
      <c r="Q25" s="7">
        <v>0</v>
      </c>
      <c r="R25" s="21">
        <v>0</v>
      </c>
      <c r="S25" s="7">
        <v>0</v>
      </c>
      <c r="T25" s="10">
        <v>0</v>
      </c>
      <c r="U25" s="7">
        <v>0</v>
      </c>
      <c r="V25" s="21">
        <v>0</v>
      </c>
      <c r="W25" s="7">
        <v>0</v>
      </c>
      <c r="X25" s="21">
        <v>0</v>
      </c>
      <c r="Y25" s="7">
        <v>0</v>
      </c>
      <c r="Z25" s="21">
        <v>1</v>
      </c>
      <c r="AA25" s="7">
        <v>6</v>
      </c>
      <c r="AB25" s="21">
        <v>5</v>
      </c>
      <c r="AC25" s="7">
        <v>0</v>
      </c>
      <c r="AD25" s="96">
        <v>0</v>
      </c>
      <c r="AE25" s="21">
        <v>0</v>
      </c>
      <c r="AF25" s="218">
        <v>12</v>
      </c>
      <c r="AG25" s="218"/>
      <c r="AH25" s="218"/>
      <c r="AI25" s="218"/>
      <c r="AJ25" s="6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139"/>
      <c r="BV25" s="139"/>
      <c r="BW25" s="139"/>
      <c r="CG25" s="50">
        <v>0</v>
      </c>
      <c r="CH25" s="50">
        <v>0</v>
      </c>
      <c r="CI25" s="50">
        <v>0</v>
      </c>
      <c r="CJ25" s="50"/>
      <c r="CK25" s="50">
        <v>0</v>
      </c>
      <c r="CL25" s="50"/>
      <c r="DA25" s="139"/>
      <c r="DB25" s="139"/>
    </row>
    <row r="26" spans="1:106" ht="16.149999999999999" customHeight="1" x14ac:dyDescent="0.2">
      <c r="A26" s="811" t="s">
        <v>45</v>
      </c>
      <c r="B26" s="812"/>
      <c r="C26" s="813"/>
      <c r="D26" s="85">
        <f t="shared" si="1"/>
        <v>0</v>
      </c>
      <c r="E26" s="86">
        <f t="shared" si="2"/>
        <v>0</v>
      </c>
      <c r="F26" s="87">
        <f t="shared" si="2"/>
        <v>0</v>
      </c>
      <c r="G26" s="7"/>
      <c r="H26" s="21"/>
      <c r="I26" s="7"/>
      <c r="J26" s="10"/>
      <c r="K26" s="7"/>
      <c r="L26" s="21"/>
      <c r="M26" s="7"/>
      <c r="N26" s="21"/>
      <c r="O26" s="7"/>
      <c r="P26" s="10"/>
      <c r="Q26" s="7"/>
      <c r="R26" s="21"/>
      <c r="S26" s="7"/>
      <c r="T26" s="10"/>
      <c r="U26" s="7"/>
      <c r="V26" s="21"/>
      <c r="W26" s="7"/>
      <c r="X26" s="21"/>
      <c r="Y26" s="7"/>
      <c r="Z26" s="21"/>
      <c r="AA26" s="7"/>
      <c r="AB26" s="21"/>
      <c r="AC26" s="7"/>
      <c r="AD26" s="96"/>
      <c r="AE26" s="21"/>
      <c r="AF26" s="218"/>
      <c r="AG26" s="218"/>
      <c r="AH26" s="218"/>
      <c r="AI26" s="218"/>
      <c r="AJ26" s="6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49"/>
      <c r="AW26" s="49"/>
      <c r="AX26" s="49"/>
      <c r="AY26" s="49"/>
      <c r="BU26" s="47"/>
      <c r="BV26" s="47"/>
      <c r="BW26" s="47"/>
      <c r="CG26" s="50">
        <v>0</v>
      </c>
      <c r="CH26" s="50">
        <v>0</v>
      </c>
      <c r="CI26" s="50">
        <v>0</v>
      </c>
      <c r="CJ26" s="50"/>
      <c r="CK26" s="50">
        <v>0</v>
      </c>
      <c r="CL26" s="50"/>
    </row>
    <row r="27" spans="1:106" ht="16.149999999999999" customHeight="1" x14ac:dyDescent="0.2">
      <c r="A27" s="1001" t="s">
        <v>46</v>
      </c>
      <c r="B27" s="1002"/>
      <c r="C27" s="1003"/>
      <c r="D27" s="85">
        <f t="shared" si="1"/>
        <v>1</v>
      </c>
      <c r="E27" s="86">
        <f t="shared" si="2"/>
        <v>0</v>
      </c>
      <c r="F27" s="87">
        <f t="shared" si="2"/>
        <v>1</v>
      </c>
      <c r="G27" s="7">
        <v>0</v>
      </c>
      <c r="H27" s="21">
        <v>0</v>
      </c>
      <c r="I27" s="7">
        <v>0</v>
      </c>
      <c r="J27" s="10">
        <v>0</v>
      </c>
      <c r="K27" s="7">
        <v>0</v>
      </c>
      <c r="L27" s="21">
        <v>0</v>
      </c>
      <c r="M27" s="7">
        <v>0</v>
      </c>
      <c r="N27" s="21">
        <v>0</v>
      </c>
      <c r="O27" s="7">
        <v>0</v>
      </c>
      <c r="P27" s="10">
        <v>0</v>
      </c>
      <c r="Q27" s="7">
        <v>0</v>
      </c>
      <c r="R27" s="21">
        <v>0</v>
      </c>
      <c r="S27" s="7">
        <v>0</v>
      </c>
      <c r="T27" s="10">
        <v>0</v>
      </c>
      <c r="U27" s="7">
        <v>0</v>
      </c>
      <c r="V27" s="21">
        <v>0</v>
      </c>
      <c r="W27" s="7">
        <v>0</v>
      </c>
      <c r="X27" s="21">
        <v>0</v>
      </c>
      <c r="Y27" s="7">
        <v>0</v>
      </c>
      <c r="Z27" s="21">
        <v>0</v>
      </c>
      <c r="AA27" s="7">
        <v>0</v>
      </c>
      <c r="AB27" s="21">
        <v>1</v>
      </c>
      <c r="AC27" s="7">
        <v>0</v>
      </c>
      <c r="AD27" s="96">
        <v>0</v>
      </c>
      <c r="AE27" s="21">
        <v>0</v>
      </c>
      <c r="AF27" s="218">
        <v>1</v>
      </c>
      <c r="AG27" s="218"/>
      <c r="AH27" s="218"/>
      <c r="AI27" s="218"/>
      <c r="AJ27" s="6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49"/>
      <c r="AW27" s="49"/>
      <c r="AX27" s="49"/>
      <c r="AY27" s="49"/>
      <c r="BU27" s="47"/>
      <c r="BV27" s="47"/>
      <c r="BW27" s="47"/>
      <c r="CG27" s="50">
        <v>0</v>
      </c>
      <c r="CH27" s="50">
        <v>0</v>
      </c>
      <c r="CI27" s="50">
        <v>0</v>
      </c>
      <c r="CJ27" s="50"/>
      <c r="CK27" s="50">
        <v>0</v>
      </c>
      <c r="CL27" s="50"/>
    </row>
    <row r="28" spans="1:106" ht="16.149999999999999" customHeight="1" x14ac:dyDescent="0.2">
      <c r="A28" s="808" t="s">
        <v>47</v>
      </c>
      <c r="B28" s="809"/>
      <c r="C28" s="810"/>
      <c r="D28" s="219">
        <f t="shared" si="1"/>
        <v>4</v>
      </c>
      <c r="E28" s="220">
        <f t="shared" si="2"/>
        <v>0</v>
      </c>
      <c r="F28" s="221">
        <f t="shared" si="2"/>
        <v>4</v>
      </c>
      <c r="G28" s="1">
        <v>0</v>
      </c>
      <c r="H28" s="2">
        <v>0</v>
      </c>
      <c r="I28" s="1">
        <v>0</v>
      </c>
      <c r="J28" s="104">
        <v>0</v>
      </c>
      <c r="K28" s="1">
        <v>0</v>
      </c>
      <c r="L28" s="2">
        <v>0</v>
      </c>
      <c r="M28" s="1">
        <v>0</v>
      </c>
      <c r="N28" s="2">
        <v>0</v>
      </c>
      <c r="O28" s="1">
        <v>0</v>
      </c>
      <c r="P28" s="104">
        <v>0</v>
      </c>
      <c r="Q28" s="1">
        <v>0</v>
      </c>
      <c r="R28" s="2">
        <v>0</v>
      </c>
      <c r="S28" s="1">
        <v>0</v>
      </c>
      <c r="T28" s="104">
        <v>0</v>
      </c>
      <c r="U28" s="1">
        <v>0</v>
      </c>
      <c r="V28" s="2">
        <v>1</v>
      </c>
      <c r="W28" s="1">
        <v>0</v>
      </c>
      <c r="X28" s="2">
        <v>0</v>
      </c>
      <c r="Y28" s="1">
        <v>0</v>
      </c>
      <c r="Z28" s="2">
        <v>0</v>
      </c>
      <c r="AA28" s="1">
        <v>0</v>
      </c>
      <c r="AB28" s="2">
        <v>3</v>
      </c>
      <c r="AC28" s="1">
        <v>0</v>
      </c>
      <c r="AD28" s="95">
        <v>0</v>
      </c>
      <c r="AE28" s="2">
        <v>0</v>
      </c>
      <c r="AF28" s="204">
        <v>4</v>
      </c>
      <c r="AG28" s="222"/>
      <c r="AH28" s="222"/>
      <c r="AI28" s="222"/>
      <c r="AJ28" s="6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49"/>
      <c r="AW28" s="49"/>
      <c r="AX28" s="49"/>
      <c r="AY28" s="49"/>
      <c r="BU28" s="47"/>
      <c r="BV28" s="47"/>
      <c r="BW28" s="47"/>
      <c r="CG28" s="50">
        <v>0</v>
      </c>
      <c r="CH28" s="50">
        <v>0</v>
      </c>
      <c r="CI28" s="50">
        <v>0</v>
      </c>
      <c r="CJ28" s="50"/>
      <c r="CK28" s="50">
        <v>0</v>
      </c>
      <c r="CL28" s="50"/>
    </row>
    <row r="29" spans="1:106" ht="16.149999999999999" customHeight="1" x14ac:dyDescent="0.2">
      <c r="A29" s="811" t="s">
        <v>48</v>
      </c>
      <c r="B29" s="812"/>
      <c r="C29" s="813"/>
      <c r="D29" s="223">
        <f t="shared" si="1"/>
        <v>0</v>
      </c>
      <c r="E29" s="224">
        <f t="shared" si="2"/>
        <v>0</v>
      </c>
      <c r="F29" s="225">
        <f t="shared" si="2"/>
        <v>0</v>
      </c>
      <c r="G29" s="18"/>
      <c r="H29" s="19"/>
      <c r="I29" s="18"/>
      <c r="J29" s="63"/>
      <c r="K29" s="18"/>
      <c r="L29" s="19"/>
      <c r="M29" s="18"/>
      <c r="N29" s="19"/>
      <c r="O29" s="18"/>
      <c r="P29" s="63"/>
      <c r="Q29" s="18"/>
      <c r="R29" s="19"/>
      <c r="S29" s="18"/>
      <c r="T29" s="63"/>
      <c r="U29" s="18"/>
      <c r="V29" s="19"/>
      <c r="W29" s="18"/>
      <c r="X29" s="19"/>
      <c r="Y29" s="18"/>
      <c r="Z29" s="19"/>
      <c r="AA29" s="18"/>
      <c r="AB29" s="19"/>
      <c r="AC29" s="18"/>
      <c r="AD29" s="206"/>
      <c r="AE29" s="19"/>
      <c r="AF29" s="207"/>
      <c r="AG29" s="207"/>
      <c r="AH29" s="207"/>
      <c r="AI29" s="207"/>
      <c r="AJ29" s="6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49"/>
      <c r="AW29" s="49"/>
      <c r="AX29" s="49"/>
      <c r="AY29" s="49"/>
      <c r="BU29" s="47"/>
      <c r="BV29" s="47"/>
      <c r="BW29" s="47"/>
      <c r="CG29" s="50">
        <v>0</v>
      </c>
      <c r="CH29" s="50">
        <v>0</v>
      </c>
      <c r="CI29" s="50">
        <v>0</v>
      </c>
      <c r="CJ29" s="50"/>
      <c r="CK29" s="50">
        <v>0</v>
      </c>
      <c r="CL29" s="50"/>
    </row>
    <row r="30" spans="1:106" ht="16.149999999999999" customHeight="1" x14ac:dyDescent="0.2">
      <c r="A30" s="811" t="s">
        <v>49</v>
      </c>
      <c r="B30" s="812"/>
      <c r="C30" s="813"/>
      <c r="D30" s="85">
        <f t="shared" si="1"/>
        <v>0</v>
      </c>
      <c r="E30" s="86">
        <f t="shared" si="2"/>
        <v>0</v>
      </c>
      <c r="F30" s="87">
        <f t="shared" si="2"/>
        <v>0</v>
      </c>
      <c r="G30" s="7"/>
      <c r="H30" s="21"/>
      <c r="I30" s="7"/>
      <c r="J30" s="10"/>
      <c r="K30" s="7"/>
      <c r="L30" s="21"/>
      <c r="M30" s="7"/>
      <c r="N30" s="21"/>
      <c r="O30" s="7"/>
      <c r="P30" s="10"/>
      <c r="Q30" s="7"/>
      <c r="R30" s="21"/>
      <c r="S30" s="7"/>
      <c r="T30" s="10"/>
      <c r="U30" s="7"/>
      <c r="V30" s="21"/>
      <c r="W30" s="7"/>
      <c r="X30" s="21"/>
      <c r="Y30" s="7"/>
      <c r="Z30" s="21"/>
      <c r="AA30" s="7"/>
      <c r="AB30" s="21"/>
      <c r="AC30" s="7"/>
      <c r="AD30" s="96"/>
      <c r="AE30" s="21"/>
      <c r="AF30" s="218"/>
      <c r="AG30" s="226"/>
      <c r="AH30" s="226"/>
      <c r="AI30" s="226"/>
      <c r="AJ30" s="6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49"/>
      <c r="AW30" s="49"/>
      <c r="AX30" s="49"/>
      <c r="AY30" s="49"/>
      <c r="BU30" s="47"/>
      <c r="BV30" s="47"/>
      <c r="BW30" s="47"/>
      <c r="CG30" s="50">
        <v>0</v>
      </c>
      <c r="CH30" s="50">
        <v>0</v>
      </c>
      <c r="CI30" s="50">
        <v>0</v>
      </c>
      <c r="CJ30" s="50"/>
      <c r="CK30" s="50">
        <v>0</v>
      </c>
      <c r="CL30" s="50"/>
    </row>
    <row r="31" spans="1:106" ht="16.149999999999999" customHeight="1" x14ac:dyDescent="0.2">
      <c r="A31" s="811" t="s">
        <v>50</v>
      </c>
      <c r="B31" s="812"/>
      <c r="C31" s="813"/>
      <c r="D31" s="85">
        <f t="shared" si="1"/>
        <v>0</v>
      </c>
      <c r="E31" s="86">
        <f t="shared" si="2"/>
        <v>0</v>
      </c>
      <c r="F31" s="87">
        <f t="shared" si="2"/>
        <v>0</v>
      </c>
      <c r="G31" s="7"/>
      <c r="H31" s="21"/>
      <c r="I31" s="7"/>
      <c r="J31" s="10"/>
      <c r="K31" s="7"/>
      <c r="L31" s="21"/>
      <c r="M31" s="7"/>
      <c r="N31" s="21"/>
      <c r="O31" s="7"/>
      <c r="P31" s="10"/>
      <c r="Q31" s="7"/>
      <c r="R31" s="21"/>
      <c r="S31" s="7"/>
      <c r="T31" s="10"/>
      <c r="U31" s="7"/>
      <c r="V31" s="21"/>
      <c r="W31" s="7"/>
      <c r="X31" s="21"/>
      <c r="Y31" s="7"/>
      <c r="Z31" s="21"/>
      <c r="AA31" s="7"/>
      <c r="AB31" s="21"/>
      <c r="AC31" s="7"/>
      <c r="AD31" s="96"/>
      <c r="AE31" s="21"/>
      <c r="AF31" s="218"/>
      <c r="AG31" s="226"/>
      <c r="AH31" s="226"/>
      <c r="AI31" s="226"/>
      <c r="AJ31" s="6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49"/>
      <c r="AW31" s="49"/>
      <c r="AX31" s="49"/>
      <c r="AY31" s="49"/>
      <c r="BU31" s="47"/>
      <c r="BV31" s="47"/>
      <c r="BW31" s="47"/>
      <c r="CG31" s="50">
        <v>0</v>
      </c>
      <c r="CH31" s="50">
        <v>0</v>
      </c>
      <c r="CI31" s="50">
        <v>0</v>
      </c>
      <c r="CJ31" s="50"/>
      <c r="CK31" s="50">
        <v>0</v>
      </c>
      <c r="CL31" s="50"/>
    </row>
    <row r="32" spans="1:106" ht="16.149999999999999" customHeight="1" x14ac:dyDescent="0.2">
      <c r="A32" s="811" t="s">
        <v>51</v>
      </c>
      <c r="B32" s="812"/>
      <c r="C32" s="813"/>
      <c r="D32" s="85">
        <f t="shared" si="1"/>
        <v>0</v>
      </c>
      <c r="E32" s="86">
        <f t="shared" si="2"/>
        <v>0</v>
      </c>
      <c r="F32" s="87">
        <f t="shared" si="2"/>
        <v>0</v>
      </c>
      <c r="G32" s="7"/>
      <c r="H32" s="21"/>
      <c r="I32" s="7"/>
      <c r="J32" s="10"/>
      <c r="K32" s="7"/>
      <c r="L32" s="21"/>
      <c r="M32" s="7"/>
      <c r="N32" s="21"/>
      <c r="O32" s="7"/>
      <c r="P32" s="10"/>
      <c r="Q32" s="7"/>
      <c r="R32" s="21"/>
      <c r="S32" s="7"/>
      <c r="T32" s="10"/>
      <c r="U32" s="7"/>
      <c r="V32" s="21"/>
      <c r="W32" s="7"/>
      <c r="X32" s="21"/>
      <c r="Y32" s="7"/>
      <c r="Z32" s="21"/>
      <c r="AA32" s="7"/>
      <c r="AB32" s="21"/>
      <c r="AC32" s="7"/>
      <c r="AD32" s="96"/>
      <c r="AE32" s="21"/>
      <c r="AF32" s="218"/>
      <c r="AG32" s="226"/>
      <c r="AH32" s="226"/>
      <c r="AI32" s="226"/>
      <c r="AJ32" s="6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49"/>
      <c r="AW32" s="49"/>
      <c r="AX32" s="49"/>
      <c r="AY32" s="49"/>
      <c r="BU32" s="47"/>
      <c r="BV32" s="47"/>
      <c r="BW32" s="47"/>
      <c r="CG32" s="50">
        <v>0</v>
      </c>
      <c r="CH32" s="50">
        <v>0</v>
      </c>
      <c r="CI32" s="50">
        <v>0</v>
      </c>
      <c r="CJ32" s="50"/>
      <c r="CK32" s="50">
        <v>0</v>
      </c>
      <c r="CL32" s="50"/>
    </row>
    <row r="33" spans="1:90" ht="16.149999999999999" customHeight="1" x14ac:dyDescent="0.2">
      <c r="A33" s="811" t="s">
        <v>52</v>
      </c>
      <c r="B33" s="812"/>
      <c r="C33" s="813"/>
      <c r="D33" s="85">
        <f t="shared" si="1"/>
        <v>0</v>
      </c>
      <c r="E33" s="86">
        <f t="shared" si="2"/>
        <v>0</v>
      </c>
      <c r="F33" s="87">
        <f t="shared" si="2"/>
        <v>0</v>
      </c>
      <c r="G33" s="7"/>
      <c r="H33" s="21"/>
      <c r="I33" s="7"/>
      <c r="J33" s="10"/>
      <c r="K33" s="7"/>
      <c r="L33" s="21"/>
      <c r="M33" s="7"/>
      <c r="N33" s="21"/>
      <c r="O33" s="7"/>
      <c r="P33" s="10"/>
      <c r="Q33" s="7"/>
      <c r="R33" s="21"/>
      <c r="S33" s="7"/>
      <c r="T33" s="10"/>
      <c r="U33" s="7"/>
      <c r="V33" s="21"/>
      <c r="W33" s="7"/>
      <c r="X33" s="21"/>
      <c r="Y33" s="7"/>
      <c r="Z33" s="21"/>
      <c r="AA33" s="7"/>
      <c r="AB33" s="21"/>
      <c r="AC33" s="7"/>
      <c r="AD33" s="96"/>
      <c r="AE33" s="21"/>
      <c r="AF33" s="218"/>
      <c r="AG33" s="226"/>
      <c r="AH33" s="226"/>
      <c r="AI33" s="226"/>
      <c r="AJ33" s="6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49"/>
      <c r="AW33" s="49"/>
      <c r="AX33" s="49"/>
      <c r="AY33" s="49"/>
      <c r="BU33" s="47"/>
      <c r="BV33" s="47"/>
      <c r="BW33" s="47"/>
      <c r="CG33" s="50">
        <v>0</v>
      </c>
      <c r="CH33" s="50">
        <v>0</v>
      </c>
      <c r="CI33" s="50">
        <v>0</v>
      </c>
      <c r="CJ33" s="50"/>
      <c r="CK33" s="50">
        <v>0</v>
      </c>
      <c r="CL33" s="50"/>
    </row>
    <row r="34" spans="1:90" ht="16.149999999999999" customHeight="1" x14ac:dyDescent="0.2">
      <c r="A34" s="811" t="s">
        <v>53</v>
      </c>
      <c r="B34" s="812"/>
      <c r="C34" s="813"/>
      <c r="D34" s="85">
        <f t="shared" si="1"/>
        <v>0</v>
      </c>
      <c r="E34" s="86">
        <f>SUM(Q34+S34+U34+W34+Y34+AA34+AC34)</f>
        <v>0</v>
      </c>
      <c r="F34" s="87">
        <f>SUM(R34+T34+V34+X34+Z34+AB34+AD34)</f>
        <v>0</v>
      </c>
      <c r="G34" s="52"/>
      <c r="H34" s="55"/>
      <c r="I34" s="52"/>
      <c r="J34" s="227"/>
      <c r="K34" s="52"/>
      <c r="L34" s="227"/>
      <c r="M34" s="52"/>
      <c r="N34" s="227"/>
      <c r="O34" s="52"/>
      <c r="P34" s="227"/>
      <c r="Q34" s="7"/>
      <c r="R34" s="21"/>
      <c r="S34" s="7"/>
      <c r="T34" s="10"/>
      <c r="U34" s="7"/>
      <c r="V34" s="21"/>
      <c r="W34" s="7"/>
      <c r="X34" s="21"/>
      <c r="Y34" s="7"/>
      <c r="Z34" s="21"/>
      <c r="AA34" s="7"/>
      <c r="AB34" s="21"/>
      <c r="AC34" s="7"/>
      <c r="AD34" s="96"/>
      <c r="AE34" s="21"/>
      <c r="AF34" s="218"/>
      <c r="AG34" s="226"/>
      <c r="AH34" s="226"/>
      <c r="AI34" s="226"/>
      <c r="AJ34" s="6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49"/>
      <c r="AW34" s="49"/>
      <c r="AX34" s="49"/>
      <c r="AY34" s="49"/>
      <c r="BU34" s="47"/>
      <c r="BV34" s="47"/>
      <c r="BW34" s="47"/>
      <c r="CG34" s="50">
        <v>0</v>
      </c>
      <c r="CH34" s="50">
        <v>0</v>
      </c>
      <c r="CI34" s="50">
        <v>0</v>
      </c>
      <c r="CJ34" s="50"/>
      <c r="CK34" s="50">
        <v>0</v>
      </c>
      <c r="CL34" s="50"/>
    </row>
    <row r="35" spans="1:90" ht="16.149999999999999" customHeight="1" x14ac:dyDescent="0.2">
      <c r="A35" s="811" t="s">
        <v>54</v>
      </c>
      <c r="B35" s="812"/>
      <c r="C35" s="813"/>
      <c r="D35" s="85">
        <f t="shared" si="1"/>
        <v>0</v>
      </c>
      <c r="E35" s="86">
        <f t="shared" ref="E35:F37" si="3">SUM(G35+I35+K35+M35+O35+Q35+S35+U35+W35+Y35+AA35+AC35)</f>
        <v>0</v>
      </c>
      <c r="F35" s="87">
        <f t="shared" si="3"/>
        <v>0</v>
      </c>
      <c r="G35" s="7"/>
      <c r="H35" s="21"/>
      <c r="I35" s="7"/>
      <c r="J35" s="10"/>
      <c r="K35" s="7"/>
      <c r="L35" s="21"/>
      <c r="M35" s="7"/>
      <c r="N35" s="21"/>
      <c r="O35" s="7"/>
      <c r="P35" s="10"/>
      <c r="Q35" s="7"/>
      <c r="R35" s="21"/>
      <c r="S35" s="7"/>
      <c r="T35" s="10"/>
      <c r="U35" s="7"/>
      <c r="V35" s="21"/>
      <c r="W35" s="7"/>
      <c r="X35" s="21"/>
      <c r="Y35" s="7"/>
      <c r="Z35" s="21"/>
      <c r="AA35" s="7"/>
      <c r="AB35" s="21"/>
      <c r="AC35" s="7"/>
      <c r="AD35" s="96"/>
      <c r="AE35" s="21"/>
      <c r="AF35" s="218"/>
      <c r="AG35" s="226"/>
      <c r="AH35" s="226"/>
      <c r="AI35" s="226"/>
      <c r="AJ35" s="6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49"/>
      <c r="AW35" s="49"/>
      <c r="AX35" s="49"/>
      <c r="AY35" s="49"/>
      <c r="BU35" s="47"/>
      <c r="BV35" s="47"/>
      <c r="BW35" s="47"/>
      <c r="CG35" s="50">
        <v>0</v>
      </c>
      <c r="CH35" s="50">
        <v>0</v>
      </c>
      <c r="CI35" s="50">
        <v>0</v>
      </c>
      <c r="CJ35" s="50"/>
      <c r="CK35" s="50">
        <v>0</v>
      </c>
      <c r="CL35" s="50"/>
    </row>
    <row r="36" spans="1:90" ht="16.149999999999999" customHeight="1" x14ac:dyDescent="0.2">
      <c r="A36" s="811" t="s">
        <v>55</v>
      </c>
      <c r="B36" s="812"/>
      <c r="C36" s="813"/>
      <c r="D36" s="85">
        <f t="shared" si="1"/>
        <v>0</v>
      </c>
      <c r="E36" s="86">
        <f t="shared" si="3"/>
        <v>0</v>
      </c>
      <c r="F36" s="87">
        <f t="shared" si="3"/>
        <v>0</v>
      </c>
      <c r="G36" s="7"/>
      <c r="H36" s="21"/>
      <c r="I36" s="7"/>
      <c r="J36" s="10"/>
      <c r="K36" s="7"/>
      <c r="L36" s="21"/>
      <c r="M36" s="7"/>
      <c r="N36" s="21"/>
      <c r="O36" s="7"/>
      <c r="P36" s="10"/>
      <c r="Q36" s="7"/>
      <c r="R36" s="21"/>
      <c r="S36" s="7"/>
      <c r="T36" s="10"/>
      <c r="U36" s="7"/>
      <c r="V36" s="21"/>
      <c r="W36" s="7"/>
      <c r="X36" s="21"/>
      <c r="Y36" s="7"/>
      <c r="Z36" s="21"/>
      <c r="AA36" s="7"/>
      <c r="AB36" s="21"/>
      <c r="AC36" s="7"/>
      <c r="AD36" s="96"/>
      <c r="AE36" s="21"/>
      <c r="AF36" s="218"/>
      <c r="AG36" s="226"/>
      <c r="AH36" s="226"/>
      <c r="AI36" s="226"/>
      <c r="AJ36" s="6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49"/>
      <c r="AW36" s="49"/>
      <c r="AX36" s="49"/>
      <c r="AY36" s="49"/>
      <c r="BU36" s="47"/>
      <c r="BV36" s="47"/>
      <c r="BW36" s="47"/>
      <c r="CG36" s="50">
        <v>0</v>
      </c>
      <c r="CH36" s="50">
        <v>0</v>
      </c>
      <c r="CI36" s="50">
        <v>0</v>
      </c>
      <c r="CJ36" s="50"/>
      <c r="CK36" s="50">
        <v>0</v>
      </c>
      <c r="CL36" s="50"/>
    </row>
    <row r="37" spans="1:90" ht="16.149999999999999" customHeight="1" x14ac:dyDescent="0.2">
      <c r="A37" s="994" t="s">
        <v>56</v>
      </c>
      <c r="B37" s="995"/>
      <c r="C37" s="996"/>
      <c r="D37" s="88">
        <f t="shared" si="1"/>
        <v>592</v>
      </c>
      <c r="E37" s="89">
        <f t="shared" si="3"/>
        <v>128</v>
      </c>
      <c r="F37" s="90">
        <f t="shared" si="3"/>
        <v>464</v>
      </c>
      <c r="G37" s="175">
        <v>0</v>
      </c>
      <c r="H37" s="112">
        <v>0</v>
      </c>
      <c r="I37" s="34">
        <v>0</v>
      </c>
      <c r="J37" s="108">
        <v>0</v>
      </c>
      <c r="K37" s="175">
        <v>1</v>
      </c>
      <c r="L37" s="112">
        <v>0</v>
      </c>
      <c r="M37" s="175">
        <v>4</v>
      </c>
      <c r="N37" s="112">
        <v>1</v>
      </c>
      <c r="O37" s="175">
        <v>2</v>
      </c>
      <c r="P37" s="108">
        <v>4</v>
      </c>
      <c r="Q37" s="175">
        <v>10</v>
      </c>
      <c r="R37" s="112">
        <v>3</v>
      </c>
      <c r="S37" s="175">
        <v>3</v>
      </c>
      <c r="T37" s="108">
        <v>2</v>
      </c>
      <c r="U37" s="175">
        <v>5</v>
      </c>
      <c r="V37" s="112">
        <v>8</v>
      </c>
      <c r="W37" s="175">
        <v>21</v>
      </c>
      <c r="X37" s="112">
        <v>54</v>
      </c>
      <c r="Y37" s="175">
        <v>30</v>
      </c>
      <c r="Z37" s="112">
        <v>37</v>
      </c>
      <c r="AA37" s="175">
        <v>46</v>
      </c>
      <c r="AB37" s="112">
        <v>329</v>
      </c>
      <c r="AC37" s="175">
        <v>6</v>
      </c>
      <c r="AD37" s="228">
        <v>26</v>
      </c>
      <c r="AE37" s="112">
        <v>1</v>
      </c>
      <c r="AF37" s="112">
        <v>592</v>
      </c>
      <c r="AG37" s="112"/>
      <c r="AH37" s="112"/>
      <c r="AI37" s="112"/>
      <c r="AJ37" s="6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49"/>
      <c r="AW37" s="49"/>
      <c r="AX37" s="49"/>
      <c r="AY37" s="49"/>
      <c r="BU37" s="47"/>
      <c r="BV37" s="47"/>
      <c r="BW37" s="47"/>
      <c r="CG37" s="50">
        <v>0</v>
      </c>
      <c r="CH37" s="50">
        <v>0</v>
      </c>
      <c r="CI37" s="50">
        <v>0</v>
      </c>
      <c r="CJ37" s="50"/>
      <c r="CK37" s="50">
        <v>0</v>
      </c>
      <c r="CL37" s="50"/>
    </row>
    <row r="38" spans="1:90" ht="16.149999999999999" customHeight="1" x14ac:dyDescent="0.2">
      <c r="A38" s="1006" t="s">
        <v>57</v>
      </c>
      <c r="B38" s="1006"/>
      <c r="C38" s="1006"/>
      <c r="D38" s="78">
        <f t="shared" ref="D38:AI38" si="4">SUM(D19:D37)</f>
        <v>616</v>
      </c>
      <c r="E38" s="79">
        <f t="shared" si="4"/>
        <v>134</v>
      </c>
      <c r="F38" s="159">
        <f t="shared" si="4"/>
        <v>482</v>
      </c>
      <c r="G38" s="78">
        <f t="shared" si="4"/>
        <v>0</v>
      </c>
      <c r="H38" s="159">
        <f t="shared" si="4"/>
        <v>0</v>
      </c>
      <c r="I38" s="78">
        <f t="shared" si="4"/>
        <v>0</v>
      </c>
      <c r="J38" s="159">
        <f t="shared" si="4"/>
        <v>0</v>
      </c>
      <c r="K38" s="78">
        <f t="shared" si="4"/>
        <v>1</v>
      </c>
      <c r="L38" s="159">
        <f t="shared" si="4"/>
        <v>0</v>
      </c>
      <c r="M38" s="78">
        <f t="shared" si="4"/>
        <v>4</v>
      </c>
      <c r="N38" s="159">
        <f t="shared" si="4"/>
        <v>1</v>
      </c>
      <c r="O38" s="78">
        <f t="shared" si="4"/>
        <v>2</v>
      </c>
      <c r="P38" s="159">
        <f t="shared" si="4"/>
        <v>5</v>
      </c>
      <c r="Q38" s="78">
        <f t="shared" si="4"/>
        <v>10</v>
      </c>
      <c r="R38" s="159">
        <f t="shared" si="4"/>
        <v>3</v>
      </c>
      <c r="S38" s="78">
        <f t="shared" si="4"/>
        <v>3</v>
      </c>
      <c r="T38" s="159">
        <f t="shared" si="4"/>
        <v>2</v>
      </c>
      <c r="U38" s="78">
        <f t="shared" si="4"/>
        <v>5</v>
      </c>
      <c r="V38" s="159">
        <f t="shared" si="4"/>
        <v>9</v>
      </c>
      <c r="W38" s="78">
        <f t="shared" si="4"/>
        <v>21</v>
      </c>
      <c r="X38" s="159">
        <f t="shared" si="4"/>
        <v>54</v>
      </c>
      <c r="Y38" s="78">
        <f t="shared" si="4"/>
        <v>30</v>
      </c>
      <c r="Z38" s="159">
        <f t="shared" si="4"/>
        <v>38</v>
      </c>
      <c r="AA38" s="78">
        <f t="shared" si="4"/>
        <v>52</v>
      </c>
      <c r="AB38" s="159">
        <f t="shared" si="4"/>
        <v>343</v>
      </c>
      <c r="AC38" s="78">
        <f t="shared" si="4"/>
        <v>6</v>
      </c>
      <c r="AD38" s="159">
        <f t="shared" si="4"/>
        <v>27</v>
      </c>
      <c r="AE38" s="176">
        <f t="shared" si="4"/>
        <v>1</v>
      </c>
      <c r="AF38" s="176">
        <f t="shared" si="4"/>
        <v>616</v>
      </c>
      <c r="AG38" s="176">
        <f t="shared" si="4"/>
        <v>0</v>
      </c>
      <c r="AH38" s="176">
        <f t="shared" si="4"/>
        <v>0</v>
      </c>
      <c r="AI38" s="176">
        <f t="shared" si="4"/>
        <v>0</v>
      </c>
      <c r="AJ38" s="5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65"/>
      <c r="BA38" s="65"/>
      <c r="BB38" s="65"/>
      <c r="BC38" s="65"/>
      <c r="BD38" s="65"/>
      <c r="BE38" s="65"/>
      <c r="BF38" s="65"/>
      <c r="BU38" s="47"/>
      <c r="BV38" s="47"/>
      <c r="BW38" s="47"/>
      <c r="CG38" s="50"/>
      <c r="CH38" s="50"/>
      <c r="CI38" s="50"/>
      <c r="CJ38" s="50"/>
      <c r="CK38" s="50"/>
      <c r="CL38" s="50"/>
    </row>
    <row r="39" spans="1:90" ht="31.9" customHeight="1" x14ac:dyDescent="0.2">
      <c r="A39" s="75" t="s">
        <v>58</v>
      </c>
      <c r="B39" s="229"/>
      <c r="C39" s="229"/>
      <c r="D39" s="230"/>
      <c r="E39" s="230"/>
      <c r="F39" s="230"/>
      <c r="G39" s="127"/>
      <c r="H39" s="127"/>
      <c r="I39" s="127"/>
      <c r="J39" s="127"/>
      <c r="K39" s="127"/>
      <c r="L39" s="127"/>
      <c r="M39" s="127"/>
      <c r="N39" s="127"/>
      <c r="O39" s="127"/>
      <c r="P39" s="231"/>
      <c r="Q39" s="231"/>
      <c r="R39" s="231"/>
      <c r="S39" s="232"/>
      <c r="T39" s="232"/>
      <c r="U39" s="233"/>
      <c r="V39" s="232"/>
      <c r="W39" s="232"/>
      <c r="X39" s="232"/>
      <c r="Y39" s="232"/>
      <c r="Z39" s="232"/>
      <c r="AA39" s="234"/>
      <c r="AB39" s="234"/>
      <c r="AC39" s="232"/>
      <c r="AD39" s="232"/>
      <c r="AE39" s="234"/>
      <c r="AF39" s="65"/>
      <c r="AG39" s="65"/>
      <c r="AH39" s="65"/>
      <c r="AI39" s="65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5"/>
      <c r="BA39" s="65"/>
      <c r="BB39" s="65"/>
      <c r="BC39" s="65"/>
      <c r="BD39" s="65"/>
      <c r="BE39" s="65"/>
      <c r="BF39" s="65"/>
      <c r="BU39" s="47"/>
      <c r="BV39" s="47"/>
      <c r="BW39" s="47"/>
      <c r="CG39" s="50"/>
      <c r="CH39" s="50"/>
      <c r="CI39" s="50"/>
      <c r="CJ39" s="50"/>
      <c r="CK39" s="50"/>
      <c r="CL39" s="50"/>
    </row>
    <row r="40" spans="1:90" ht="16.149999999999999" customHeight="1" x14ac:dyDescent="0.2">
      <c r="A40" s="938" t="s">
        <v>59</v>
      </c>
      <c r="B40" s="932"/>
      <c r="C40" s="932"/>
      <c r="D40" s="938" t="s">
        <v>7</v>
      </c>
      <c r="E40" s="932"/>
      <c r="F40" s="933"/>
      <c r="G40" s="913" t="s">
        <v>60</v>
      </c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5"/>
      <c r="AE40" s="916" t="s">
        <v>16</v>
      </c>
      <c r="AF40" s="919" t="s">
        <v>17</v>
      </c>
      <c r="AG40" s="832" t="s">
        <v>18</v>
      </c>
      <c r="AH40" s="65"/>
      <c r="AI40" s="65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65"/>
      <c r="BA40" s="65"/>
      <c r="BB40" s="65"/>
      <c r="BC40" s="65"/>
      <c r="BD40" s="65"/>
      <c r="BE40" s="65"/>
      <c r="BF40" s="65"/>
      <c r="BU40" s="47"/>
      <c r="BV40" s="47"/>
      <c r="BW40" s="47"/>
      <c r="CG40" s="50"/>
      <c r="CH40" s="50"/>
      <c r="CI40" s="50"/>
      <c r="CJ40" s="50"/>
      <c r="CK40" s="50"/>
      <c r="CL40" s="50"/>
    </row>
    <row r="41" spans="1:90" ht="16.149999999999999" customHeight="1" x14ac:dyDescent="0.2">
      <c r="A41" s="1007"/>
      <c r="B41" s="934"/>
      <c r="C41" s="1008"/>
      <c r="D41" s="1009"/>
      <c r="E41" s="1010"/>
      <c r="F41" s="937"/>
      <c r="G41" s="922" t="s">
        <v>19</v>
      </c>
      <c r="H41" s="923"/>
      <c r="I41" s="914" t="s">
        <v>20</v>
      </c>
      <c r="J41" s="914"/>
      <c r="K41" s="913" t="s">
        <v>21</v>
      </c>
      <c r="L41" s="924"/>
      <c r="M41" s="913" t="s">
        <v>22</v>
      </c>
      <c r="N41" s="924"/>
      <c r="O41" s="913" t="s">
        <v>23</v>
      </c>
      <c r="P41" s="924"/>
      <c r="Q41" s="913" t="s">
        <v>24</v>
      </c>
      <c r="R41" s="924"/>
      <c r="S41" s="913" t="s">
        <v>25</v>
      </c>
      <c r="T41" s="924"/>
      <c r="U41" s="913" t="s">
        <v>61</v>
      </c>
      <c r="V41" s="924"/>
      <c r="W41" s="1004" t="s">
        <v>27</v>
      </c>
      <c r="X41" s="1004"/>
      <c r="Y41" s="913" t="s">
        <v>62</v>
      </c>
      <c r="Z41" s="924"/>
      <c r="AA41" s="925" t="s">
        <v>29</v>
      </c>
      <c r="AB41" s="926"/>
      <c r="AC41" s="1004" t="s">
        <v>30</v>
      </c>
      <c r="AD41" s="1005"/>
      <c r="AE41" s="917"/>
      <c r="AF41" s="920"/>
      <c r="AG41" s="986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U41" s="47"/>
      <c r="BV41" s="47"/>
      <c r="BW41" s="47"/>
      <c r="CG41" s="50"/>
      <c r="CH41" s="50"/>
      <c r="CI41" s="50"/>
      <c r="CJ41" s="50"/>
      <c r="CK41" s="50"/>
      <c r="CL41" s="50"/>
    </row>
    <row r="42" spans="1:90" ht="16.149999999999999" customHeight="1" x14ac:dyDescent="0.2">
      <c r="A42" s="1008"/>
      <c r="B42" s="1008"/>
      <c r="C42" s="935"/>
      <c r="D42" s="235" t="s">
        <v>1</v>
      </c>
      <c r="E42" s="236" t="s">
        <v>2</v>
      </c>
      <c r="F42" s="716" t="s">
        <v>3</v>
      </c>
      <c r="G42" s="712" t="s">
        <v>2</v>
      </c>
      <c r="H42" s="239" t="s">
        <v>3</v>
      </c>
      <c r="I42" s="240" t="s">
        <v>2</v>
      </c>
      <c r="J42" s="241" t="s">
        <v>3</v>
      </c>
      <c r="K42" s="712" t="s">
        <v>2</v>
      </c>
      <c r="L42" s="239" t="s">
        <v>3</v>
      </c>
      <c r="M42" s="242" t="s">
        <v>2</v>
      </c>
      <c r="N42" s="239" t="s">
        <v>3</v>
      </c>
      <c r="O42" s="242" t="s">
        <v>2</v>
      </c>
      <c r="P42" s="239" t="s">
        <v>3</v>
      </c>
      <c r="Q42" s="242" t="s">
        <v>2</v>
      </c>
      <c r="R42" s="239" t="s">
        <v>3</v>
      </c>
      <c r="S42" s="242" t="s">
        <v>2</v>
      </c>
      <c r="T42" s="239" t="s">
        <v>3</v>
      </c>
      <c r="U42" s="242" t="s">
        <v>2</v>
      </c>
      <c r="V42" s="239" t="s">
        <v>3</v>
      </c>
      <c r="W42" s="242" t="s">
        <v>2</v>
      </c>
      <c r="X42" s="239" t="s">
        <v>3</v>
      </c>
      <c r="Y42" s="242" t="s">
        <v>2</v>
      </c>
      <c r="Z42" s="239" t="s">
        <v>3</v>
      </c>
      <c r="AA42" s="243" t="s">
        <v>2</v>
      </c>
      <c r="AB42" s="713" t="s">
        <v>3</v>
      </c>
      <c r="AC42" s="241" t="s">
        <v>2</v>
      </c>
      <c r="AD42" s="245" t="s">
        <v>3</v>
      </c>
      <c r="AE42" s="918"/>
      <c r="AF42" s="921"/>
      <c r="AG42" s="835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U42" s="47"/>
      <c r="BV42" s="47"/>
      <c r="BW42" s="47"/>
      <c r="CG42" s="50"/>
      <c r="CH42" s="50"/>
      <c r="CI42" s="50"/>
      <c r="CJ42" s="50"/>
      <c r="CK42" s="50"/>
      <c r="CL42" s="50"/>
    </row>
    <row r="43" spans="1:90" ht="16.149999999999999" customHeight="1" x14ac:dyDescent="0.2">
      <c r="A43" s="907" t="s">
        <v>63</v>
      </c>
      <c r="B43" s="908"/>
      <c r="C43" s="909"/>
      <c r="D43" s="246">
        <f>SUM(E43+F43)</f>
        <v>0</v>
      </c>
      <c r="E43" s="247">
        <f>SUM(U43+W43+Y43+AA43+AC43)</f>
        <v>0</v>
      </c>
      <c r="F43" s="248">
        <f>SUM(V43+X43+Z43+AB43+AD43)</f>
        <v>0</v>
      </c>
      <c r="G43" s="52"/>
      <c r="H43" s="55"/>
      <c r="I43" s="52"/>
      <c r="J43" s="55"/>
      <c r="K43" s="52"/>
      <c r="L43" s="55"/>
      <c r="M43" s="52"/>
      <c r="N43" s="55"/>
      <c r="O43" s="52"/>
      <c r="P43" s="55"/>
      <c r="Q43" s="52"/>
      <c r="R43" s="55"/>
      <c r="S43" s="52"/>
      <c r="T43" s="55"/>
      <c r="U43" s="249"/>
      <c r="V43" s="250"/>
      <c r="W43" s="249"/>
      <c r="X43" s="250"/>
      <c r="Y43" s="249"/>
      <c r="Z43" s="250"/>
      <c r="AA43" s="251"/>
      <c r="AB43" s="250"/>
      <c r="AC43" s="252"/>
      <c r="AD43" s="253"/>
      <c r="AE43" s="251"/>
      <c r="AF43" s="251"/>
      <c r="AG43" s="254"/>
      <c r="AH43" s="6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49"/>
      <c r="AU43" s="49"/>
      <c r="BU43" s="47"/>
      <c r="BV43" s="47"/>
      <c r="BW43" s="47"/>
      <c r="CG43" s="50">
        <v>0</v>
      </c>
      <c r="CH43" s="50">
        <v>0</v>
      </c>
      <c r="CI43" s="50">
        <v>0</v>
      </c>
      <c r="CJ43" s="50"/>
      <c r="CK43" s="50"/>
      <c r="CL43" s="50"/>
    </row>
    <row r="44" spans="1:90" ht="16.149999999999999" customHeight="1" x14ac:dyDescent="0.2">
      <c r="A44" s="811" t="s">
        <v>64</v>
      </c>
      <c r="B44" s="812"/>
      <c r="C44" s="813"/>
      <c r="D44" s="255">
        <f>SUM(E44+F44)</f>
        <v>0</v>
      </c>
      <c r="E44" s="256">
        <f>SUM(G44+I44+K44+M44+O44+Q44+S44)</f>
        <v>0</v>
      </c>
      <c r="F44" s="719">
        <f>SUM(H44+J44+L44+N44+P44+R44+T44)</f>
        <v>0</v>
      </c>
      <c r="G44" s="258"/>
      <c r="H44" s="259"/>
      <c r="I44" s="258"/>
      <c r="J44" s="260"/>
      <c r="K44" s="258"/>
      <c r="L44" s="259"/>
      <c r="M44" s="258"/>
      <c r="N44" s="259"/>
      <c r="O44" s="258"/>
      <c r="P44" s="259"/>
      <c r="Q44" s="258"/>
      <c r="R44" s="261"/>
      <c r="S44" s="258"/>
      <c r="T44" s="261"/>
      <c r="U44" s="52"/>
      <c r="V44" s="147"/>
      <c r="W44" s="52"/>
      <c r="X44" s="55"/>
      <c r="Y44" s="52"/>
      <c r="Z44" s="55"/>
      <c r="AA44" s="227"/>
      <c r="AB44" s="124"/>
      <c r="AC44" s="52"/>
      <c r="AD44" s="262"/>
      <c r="AE44" s="227"/>
      <c r="AF44" s="227"/>
      <c r="AG44" s="259"/>
      <c r="AH44" s="6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49"/>
      <c r="AU44" s="49"/>
      <c r="BU44" s="47"/>
      <c r="BV44" s="47"/>
      <c r="BW44" s="47"/>
      <c r="CG44" s="50"/>
      <c r="CH44" s="50">
        <v>0</v>
      </c>
      <c r="CI44" s="50"/>
      <c r="CJ44" s="50"/>
      <c r="CK44" s="50"/>
      <c r="CL44" s="50"/>
    </row>
    <row r="45" spans="1:90" ht="16.149999999999999" customHeight="1" x14ac:dyDescent="0.2">
      <c r="A45" s="811" t="s">
        <v>65</v>
      </c>
      <c r="B45" s="812"/>
      <c r="C45" s="813"/>
      <c r="D45" s="255">
        <f>SUM(E45+F45)</f>
        <v>0</v>
      </c>
      <c r="E45" s="256">
        <f>SUM(G45+I45+K45+M45+O45+Q45+S45)</f>
        <v>0</v>
      </c>
      <c r="F45" s="719">
        <f>SUM(H45+J45+L45+N45+P45+R45+T45)</f>
        <v>0</v>
      </c>
      <c r="G45" s="258"/>
      <c r="H45" s="259"/>
      <c r="I45" s="258"/>
      <c r="J45" s="260"/>
      <c r="K45" s="258"/>
      <c r="L45" s="259"/>
      <c r="M45" s="258"/>
      <c r="N45" s="259"/>
      <c r="O45" s="258"/>
      <c r="P45" s="259"/>
      <c r="Q45" s="258"/>
      <c r="R45" s="261"/>
      <c r="S45" s="258"/>
      <c r="T45" s="261"/>
      <c r="U45" s="52"/>
      <c r="V45" s="147"/>
      <c r="W45" s="52"/>
      <c r="X45" s="55"/>
      <c r="Y45" s="52"/>
      <c r="Z45" s="55"/>
      <c r="AA45" s="227"/>
      <c r="AB45" s="124"/>
      <c r="AC45" s="52"/>
      <c r="AD45" s="262"/>
      <c r="AE45" s="227"/>
      <c r="AF45" s="227"/>
      <c r="AG45" s="259"/>
      <c r="AH45" s="6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49"/>
      <c r="AU45" s="49"/>
      <c r="BU45" s="47"/>
      <c r="BV45" s="47"/>
      <c r="BW45" s="47"/>
      <c r="CG45" s="50"/>
      <c r="CH45" s="50">
        <v>0</v>
      </c>
      <c r="CI45" s="50"/>
      <c r="CJ45" s="50"/>
      <c r="CK45" s="50"/>
      <c r="CL45" s="50"/>
    </row>
    <row r="46" spans="1:90" ht="16.149999999999999" customHeight="1" x14ac:dyDescent="0.2">
      <c r="A46" s="811" t="s">
        <v>66</v>
      </c>
      <c r="B46" s="812"/>
      <c r="C46" s="813"/>
      <c r="D46" s="263">
        <f>SUM(E46+F46)</f>
        <v>0</v>
      </c>
      <c r="E46" s="264">
        <f t="shared" ref="E46:F48" si="5">SUM(U46+W46+Y46+AA46+AC46)</f>
        <v>0</v>
      </c>
      <c r="F46" s="265">
        <f t="shared" si="5"/>
        <v>0</v>
      </c>
      <c r="G46" s="52"/>
      <c r="H46" s="55"/>
      <c r="I46" s="52"/>
      <c r="J46" s="55"/>
      <c r="K46" s="52"/>
      <c r="L46" s="55"/>
      <c r="M46" s="52"/>
      <c r="N46" s="55"/>
      <c r="O46" s="52"/>
      <c r="P46" s="55"/>
      <c r="Q46" s="52"/>
      <c r="R46" s="55"/>
      <c r="S46" s="52"/>
      <c r="T46" s="55"/>
      <c r="U46" s="266"/>
      <c r="V46" s="267"/>
      <c r="W46" s="266"/>
      <c r="X46" s="267"/>
      <c r="Y46" s="266"/>
      <c r="Z46" s="267"/>
      <c r="AA46" s="268"/>
      <c r="AB46" s="269"/>
      <c r="AC46" s="266"/>
      <c r="AD46" s="270"/>
      <c r="AE46" s="268"/>
      <c r="AF46" s="268"/>
      <c r="AG46" s="271"/>
      <c r="AH46" s="6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49"/>
      <c r="AU46" s="49"/>
      <c r="BU46" s="47"/>
      <c r="BV46" s="47"/>
      <c r="BW46" s="47"/>
      <c r="CG46" s="50">
        <v>0</v>
      </c>
      <c r="CH46" s="50">
        <v>0</v>
      </c>
      <c r="CI46" s="50">
        <v>0</v>
      </c>
      <c r="CJ46" s="50"/>
      <c r="CK46" s="50"/>
      <c r="CL46" s="50"/>
    </row>
    <row r="47" spans="1:90" ht="16.149999999999999" customHeight="1" x14ac:dyDescent="0.2">
      <c r="A47" s="811" t="s">
        <v>67</v>
      </c>
      <c r="B47" s="812"/>
      <c r="C47" s="813"/>
      <c r="D47" s="272">
        <f>SUM(E47+F47)</f>
        <v>0</v>
      </c>
      <c r="E47" s="273">
        <f t="shared" si="5"/>
        <v>0</v>
      </c>
      <c r="F47" s="274">
        <f t="shared" si="5"/>
        <v>0</v>
      </c>
      <c r="G47" s="52"/>
      <c r="H47" s="55"/>
      <c r="I47" s="52"/>
      <c r="J47" s="55"/>
      <c r="K47" s="52"/>
      <c r="L47" s="55"/>
      <c r="M47" s="52"/>
      <c r="N47" s="55"/>
      <c r="O47" s="52"/>
      <c r="P47" s="55"/>
      <c r="Q47" s="52"/>
      <c r="R47" s="55"/>
      <c r="S47" s="52"/>
      <c r="T47" s="55"/>
      <c r="U47" s="275"/>
      <c r="V47" s="276"/>
      <c r="W47" s="275"/>
      <c r="X47" s="276"/>
      <c r="Y47" s="275"/>
      <c r="Z47" s="276"/>
      <c r="AA47" s="277"/>
      <c r="AB47" s="278"/>
      <c r="AC47" s="275"/>
      <c r="AD47" s="279"/>
      <c r="AE47" s="280"/>
      <c r="AF47" s="131"/>
      <c r="AG47" s="281"/>
      <c r="AH47" s="6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49"/>
      <c r="AU47" s="49"/>
      <c r="BU47" s="47"/>
      <c r="BV47" s="47"/>
      <c r="BW47" s="47"/>
      <c r="CG47" s="50">
        <v>0</v>
      </c>
      <c r="CH47" s="50">
        <v>0</v>
      </c>
      <c r="CI47" s="50">
        <v>0</v>
      </c>
      <c r="CJ47" s="50"/>
      <c r="CK47" s="50"/>
      <c r="CL47" s="50"/>
    </row>
    <row r="48" spans="1:90" ht="16.149999999999999" customHeight="1" x14ac:dyDescent="0.2">
      <c r="A48" s="836" t="s">
        <v>68</v>
      </c>
      <c r="B48" s="837"/>
      <c r="C48" s="838"/>
      <c r="D48" s="40">
        <f t="shared" ref="D48:D55" si="6">SUM(E48+F48)</f>
        <v>0</v>
      </c>
      <c r="E48" s="41">
        <f t="shared" si="5"/>
        <v>0</v>
      </c>
      <c r="F48" s="707">
        <f t="shared" si="5"/>
        <v>0</v>
      </c>
      <c r="G48" s="52"/>
      <c r="H48" s="55"/>
      <c r="I48" s="52"/>
      <c r="J48" s="55"/>
      <c r="K48" s="52"/>
      <c r="L48" s="55"/>
      <c r="M48" s="52"/>
      <c r="N48" s="55"/>
      <c r="O48" s="52"/>
      <c r="P48" s="55"/>
      <c r="Q48" s="52"/>
      <c r="R48" s="55"/>
      <c r="S48" s="52"/>
      <c r="T48" s="55"/>
      <c r="U48" s="40">
        <f t="shared" ref="U48:AE48" si="7">SUM(U46:U47)</f>
        <v>0</v>
      </c>
      <c r="V48" s="40">
        <f t="shared" si="7"/>
        <v>0</v>
      </c>
      <c r="W48" s="40">
        <f t="shared" si="7"/>
        <v>0</v>
      </c>
      <c r="X48" s="40">
        <f t="shared" si="7"/>
        <v>0</v>
      </c>
      <c r="Y48" s="40">
        <f t="shared" si="7"/>
        <v>0</v>
      </c>
      <c r="Z48" s="40">
        <f t="shared" si="7"/>
        <v>0</v>
      </c>
      <c r="AA48" s="40">
        <f t="shared" si="7"/>
        <v>0</v>
      </c>
      <c r="AB48" s="40">
        <f t="shared" si="7"/>
        <v>0</v>
      </c>
      <c r="AC48" s="40">
        <f t="shared" si="7"/>
        <v>0</v>
      </c>
      <c r="AD48" s="40">
        <f t="shared" si="7"/>
        <v>0</v>
      </c>
      <c r="AE48" s="40">
        <f t="shared" si="7"/>
        <v>0</v>
      </c>
      <c r="AF48" s="164">
        <f>SUM(AF46)</f>
        <v>0</v>
      </c>
      <c r="AG48" s="707">
        <f>SUM(AG46:AG47)</f>
        <v>0</v>
      </c>
      <c r="AH48" s="282" t="s">
        <v>69</v>
      </c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49"/>
      <c r="AU48" s="49"/>
      <c r="BU48" s="47"/>
      <c r="BV48" s="47"/>
      <c r="BW48" s="47"/>
      <c r="CG48" s="50"/>
      <c r="CH48" s="50"/>
      <c r="CI48" s="50"/>
      <c r="CJ48" s="50"/>
      <c r="CK48" s="50"/>
      <c r="CL48" s="50"/>
    </row>
    <row r="49" spans="1:90" ht="16.149999999999999" customHeight="1" x14ac:dyDescent="0.2">
      <c r="A49" s="910" t="s">
        <v>70</v>
      </c>
      <c r="B49" s="911"/>
      <c r="C49" s="912"/>
      <c r="D49" s="40">
        <f t="shared" si="6"/>
        <v>0</v>
      </c>
      <c r="E49" s="41">
        <f t="shared" ref="E49:F55" si="8">SUM(G49+I49+K49+M49+O49+Q49+S49+U49+W49+Y49+AA49+AC49)</f>
        <v>0</v>
      </c>
      <c r="F49" s="707">
        <f t="shared" si="8"/>
        <v>0</v>
      </c>
      <c r="G49" s="52"/>
      <c r="H49" s="55"/>
      <c r="I49" s="52"/>
      <c r="J49" s="55"/>
      <c r="K49" s="52"/>
      <c r="L49" s="55"/>
      <c r="M49" s="52"/>
      <c r="N49" s="55"/>
      <c r="O49" s="52"/>
      <c r="P49" s="55"/>
      <c r="Q49" s="52"/>
      <c r="R49" s="55"/>
      <c r="S49" s="52"/>
      <c r="T49" s="55"/>
      <c r="U49" s="284"/>
      <c r="V49" s="285"/>
      <c r="W49" s="284"/>
      <c r="X49" s="285"/>
      <c r="Y49" s="284"/>
      <c r="Z49" s="285"/>
      <c r="AA49" s="284"/>
      <c r="AB49" s="285"/>
      <c r="AC49" s="286"/>
      <c r="AD49" s="287"/>
      <c r="AE49" s="288"/>
      <c r="AF49" s="289"/>
      <c r="AG49" s="290"/>
      <c r="AH49" s="6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49"/>
      <c r="AU49" s="49"/>
      <c r="BU49" s="47"/>
      <c r="BV49" s="47"/>
      <c r="BW49" s="47"/>
      <c r="CG49" s="50">
        <v>0</v>
      </c>
      <c r="CH49" s="50">
        <v>0</v>
      </c>
      <c r="CI49" s="50">
        <v>0</v>
      </c>
      <c r="CJ49" s="50"/>
      <c r="CK49" s="50"/>
      <c r="CL49" s="50"/>
    </row>
    <row r="50" spans="1:90" ht="16.149999999999999" customHeight="1" x14ac:dyDescent="0.2">
      <c r="A50" s="842" t="s">
        <v>71</v>
      </c>
      <c r="B50" s="844"/>
      <c r="C50" s="291">
        <v>0</v>
      </c>
      <c r="D50" s="292">
        <f t="shared" si="6"/>
        <v>0</v>
      </c>
      <c r="E50" s="293">
        <f t="shared" si="8"/>
        <v>0</v>
      </c>
      <c r="F50" s="719">
        <f t="shared" si="8"/>
        <v>0</v>
      </c>
      <c r="G50" s="258"/>
      <c r="H50" s="259"/>
      <c r="I50" s="258"/>
      <c r="J50" s="260"/>
      <c r="K50" s="258"/>
      <c r="L50" s="259"/>
      <c r="M50" s="258"/>
      <c r="N50" s="259"/>
      <c r="O50" s="258"/>
      <c r="P50" s="259"/>
      <c r="Q50" s="258"/>
      <c r="R50" s="261"/>
      <c r="S50" s="258"/>
      <c r="T50" s="261"/>
      <c r="U50" s="258"/>
      <c r="V50" s="261"/>
      <c r="W50" s="258"/>
      <c r="X50" s="261"/>
      <c r="Y50" s="258"/>
      <c r="Z50" s="261"/>
      <c r="AA50" s="258"/>
      <c r="AB50" s="261"/>
      <c r="AC50" s="260"/>
      <c r="AD50" s="294"/>
      <c r="AE50" s="295"/>
      <c r="AF50" s="296"/>
      <c r="AG50" s="259"/>
      <c r="AH50" s="6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49"/>
      <c r="AU50" s="49"/>
      <c r="BU50" s="47"/>
      <c r="BV50" s="47"/>
      <c r="BW50" s="47"/>
      <c r="CG50" s="50">
        <v>0</v>
      </c>
      <c r="CH50" s="50">
        <v>0</v>
      </c>
      <c r="CI50" s="50">
        <v>0</v>
      </c>
      <c r="CJ50" s="50"/>
      <c r="CK50" s="50"/>
      <c r="CL50" s="50"/>
    </row>
    <row r="51" spans="1:90" ht="16.149999999999999" customHeight="1" x14ac:dyDescent="0.2">
      <c r="A51" s="842"/>
      <c r="B51" s="844"/>
      <c r="C51" s="122" t="s">
        <v>72</v>
      </c>
      <c r="D51" s="263">
        <f t="shared" si="6"/>
        <v>0</v>
      </c>
      <c r="E51" s="264">
        <f t="shared" si="8"/>
        <v>0</v>
      </c>
      <c r="F51" s="265">
        <f t="shared" si="8"/>
        <v>0</v>
      </c>
      <c r="G51" s="266"/>
      <c r="H51" s="271"/>
      <c r="I51" s="266"/>
      <c r="J51" s="297"/>
      <c r="K51" s="266"/>
      <c r="L51" s="271"/>
      <c r="M51" s="266"/>
      <c r="N51" s="271"/>
      <c r="O51" s="266"/>
      <c r="P51" s="271"/>
      <c r="Q51" s="266"/>
      <c r="R51" s="267"/>
      <c r="S51" s="266"/>
      <c r="T51" s="267"/>
      <c r="U51" s="266"/>
      <c r="V51" s="267"/>
      <c r="W51" s="266"/>
      <c r="X51" s="267"/>
      <c r="Y51" s="266"/>
      <c r="Z51" s="267"/>
      <c r="AA51" s="266"/>
      <c r="AB51" s="267"/>
      <c r="AC51" s="297"/>
      <c r="AD51" s="270"/>
      <c r="AE51" s="298"/>
      <c r="AF51" s="268"/>
      <c r="AG51" s="271"/>
      <c r="AH51" s="6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49"/>
      <c r="AU51" s="49"/>
      <c r="BU51" s="47"/>
      <c r="BV51" s="47"/>
      <c r="BW51" s="47"/>
      <c r="CG51" s="50">
        <v>0</v>
      </c>
      <c r="CH51" s="50">
        <v>0</v>
      </c>
      <c r="CI51" s="50">
        <v>0</v>
      </c>
      <c r="CJ51" s="50"/>
      <c r="CK51" s="50"/>
      <c r="CL51" s="50"/>
    </row>
    <row r="52" spans="1:90" ht="16.149999999999999" customHeight="1" x14ac:dyDescent="0.2">
      <c r="A52" s="842"/>
      <c r="B52" s="844"/>
      <c r="C52" s="122" t="s">
        <v>9</v>
      </c>
      <c r="D52" s="263">
        <f t="shared" si="6"/>
        <v>0</v>
      </c>
      <c r="E52" s="264">
        <f t="shared" si="8"/>
        <v>0</v>
      </c>
      <c r="F52" s="265">
        <f t="shared" si="8"/>
        <v>0</v>
      </c>
      <c r="G52" s="266"/>
      <c r="H52" s="271"/>
      <c r="I52" s="266"/>
      <c r="J52" s="297"/>
      <c r="K52" s="266"/>
      <c r="L52" s="271"/>
      <c r="M52" s="266"/>
      <c r="N52" s="271"/>
      <c r="O52" s="266"/>
      <c r="P52" s="271"/>
      <c r="Q52" s="266"/>
      <c r="R52" s="267"/>
      <c r="S52" s="266"/>
      <c r="T52" s="267"/>
      <c r="U52" s="266"/>
      <c r="V52" s="267"/>
      <c r="W52" s="266"/>
      <c r="X52" s="267"/>
      <c r="Y52" s="266"/>
      <c r="Z52" s="267"/>
      <c r="AA52" s="266"/>
      <c r="AB52" s="267"/>
      <c r="AC52" s="297"/>
      <c r="AD52" s="270"/>
      <c r="AE52" s="298"/>
      <c r="AF52" s="268"/>
      <c r="AG52" s="271"/>
      <c r="AH52" s="6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49"/>
      <c r="AU52" s="49"/>
      <c r="BU52" s="47"/>
      <c r="BV52" s="47"/>
      <c r="BW52" s="47"/>
      <c r="CG52" s="50">
        <v>0</v>
      </c>
      <c r="CH52" s="50">
        <v>0</v>
      </c>
      <c r="CI52" s="50">
        <v>0</v>
      </c>
      <c r="CJ52" s="50"/>
      <c r="CK52" s="50"/>
      <c r="CL52" s="50"/>
    </row>
    <row r="53" spans="1:90" ht="16.149999999999999" customHeight="1" x14ac:dyDescent="0.2">
      <c r="A53" s="842"/>
      <c r="B53" s="844"/>
      <c r="C53" s="122" t="s">
        <v>73</v>
      </c>
      <c r="D53" s="263">
        <f t="shared" si="6"/>
        <v>0</v>
      </c>
      <c r="E53" s="264">
        <f t="shared" si="8"/>
        <v>0</v>
      </c>
      <c r="F53" s="265">
        <f t="shared" si="8"/>
        <v>0</v>
      </c>
      <c r="G53" s="266"/>
      <c r="H53" s="271"/>
      <c r="I53" s="266"/>
      <c r="J53" s="297"/>
      <c r="K53" s="266"/>
      <c r="L53" s="271"/>
      <c r="M53" s="266"/>
      <c r="N53" s="271"/>
      <c r="O53" s="266"/>
      <c r="P53" s="271"/>
      <c r="Q53" s="266"/>
      <c r="R53" s="267"/>
      <c r="S53" s="266"/>
      <c r="T53" s="267"/>
      <c r="U53" s="266"/>
      <c r="V53" s="267"/>
      <c r="W53" s="266"/>
      <c r="X53" s="267"/>
      <c r="Y53" s="266"/>
      <c r="Z53" s="267"/>
      <c r="AA53" s="266"/>
      <c r="AB53" s="267"/>
      <c r="AC53" s="297"/>
      <c r="AD53" s="270"/>
      <c r="AE53" s="298"/>
      <c r="AF53" s="268"/>
      <c r="AG53" s="271"/>
      <c r="AH53" s="6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49"/>
      <c r="AU53" s="49"/>
      <c r="BU53" s="47"/>
      <c r="BV53" s="47"/>
      <c r="BW53" s="47"/>
      <c r="CG53" s="50">
        <v>0</v>
      </c>
      <c r="CH53" s="50">
        <v>0</v>
      </c>
      <c r="CI53" s="50">
        <v>0</v>
      </c>
      <c r="CJ53" s="50"/>
      <c r="CK53" s="50"/>
      <c r="CL53" s="50"/>
    </row>
    <row r="54" spans="1:90" ht="16.149999999999999" customHeight="1" x14ac:dyDescent="0.2">
      <c r="A54" s="842"/>
      <c r="B54" s="844"/>
      <c r="C54" s="126" t="s">
        <v>74</v>
      </c>
      <c r="D54" s="272">
        <f t="shared" si="6"/>
        <v>0</v>
      </c>
      <c r="E54" s="273">
        <f t="shared" si="8"/>
        <v>0</v>
      </c>
      <c r="F54" s="265">
        <f t="shared" si="8"/>
        <v>0</v>
      </c>
      <c r="G54" s="299"/>
      <c r="H54" s="281"/>
      <c r="I54" s="299"/>
      <c r="J54" s="300"/>
      <c r="K54" s="299"/>
      <c r="L54" s="281"/>
      <c r="M54" s="299"/>
      <c r="N54" s="281"/>
      <c r="O54" s="299"/>
      <c r="P54" s="281"/>
      <c r="Q54" s="299"/>
      <c r="R54" s="301"/>
      <c r="S54" s="299"/>
      <c r="T54" s="301"/>
      <c r="U54" s="299"/>
      <c r="V54" s="301"/>
      <c r="W54" s="299"/>
      <c r="X54" s="301"/>
      <c r="Y54" s="299"/>
      <c r="Z54" s="301"/>
      <c r="AA54" s="299"/>
      <c r="AB54" s="301"/>
      <c r="AC54" s="300"/>
      <c r="AD54" s="302"/>
      <c r="AE54" s="303"/>
      <c r="AF54" s="277"/>
      <c r="AG54" s="281"/>
      <c r="AH54" s="6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49"/>
      <c r="AU54" s="49"/>
      <c r="BU54" s="47"/>
      <c r="BV54" s="47"/>
      <c r="BW54" s="47"/>
      <c r="CG54" s="50">
        <v>0</v>
      </c>
      <c r="CH54" s="50">
        <v>0</v>
      </c>
      <c r="CI54" s="50">
        <v>0</v>
      </c>
      <c r="CJ54" s="50"/>
      <c r="CK54" s="50"/>
      <c r="CL54" s="50"/>
    </row>
    <row r="55" spans="1:90" ht="16.149999999999999" customHeight="1" x14ac:dyDescent="0.2">
      <c r="A55" s="842"/>
      <c r="B55" s="844"/>
      <c r="C55" s="126" t="s">
        <v>75</v>
      </c>
      <c r="D55" s="272">
        <f t="shared" si="6"/>
        <v>0</v>
      </c>
      <c r="E55" s="273">
        <f t="shared" si="8"/>
        <v>0</v>
      </c>
      <c r="F55" s="265">
        <f t="shared" si="8"/>
        <v>0</v>
      </c>
      <c r="G55" s="299"/>
      <c r="H55" s="281"/>
      <c r="I55" s="299"/>
      <c r="J55" s="300"/>
      <c r="K55" s="275"/>
      <c r="L55" s="281"/>
      <c r="M55" s="299"/>
      <c r="N55" s="281"/>
      <c r="O55" s="299"/>
      <c r="P55" s="281"/>
      <c r="Q55" s="299"/>
      <c r="R55" s="301"/>
      <c r="S55" s="299"/>
      <c r="T55" s="301"/>
      <c r="U55" s="299"/>
      <c r="V55" s="301"/>
      <c r="W55" s="299"/>
      <c r="X55" s="301"/>
      <c r="Y55" s="299"/>
      <c r="Z55" s="301"/>
      <c r="AA55" s="299"/>
      <c r="AB55" s="301"/>
      <c r="AC55" s="300"/>
      <c r="AD55" s="302"/>
      <c r="AE55" s="304"/>
      <c r="AF55" s="277"/>
      <c r="AG55" s="281"/>
      <c r="AH55" s="6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49"/>
      <c r="AU55" s="49"/>
      <c r="BU55" s="47"/>
      <c r="BV55" s="47"/>
      <c r="BW55" s="47"/>
      <c r="CG55" s="50">
        <v>0</v>
      </c>
      <c r="CH55" s="50">
        <v>0</v>
      </c>
      <c r="CI55" s="50">
        <v>0</v>
      </c>
      <c r="CJ55" s="50"/>
      <c r="CK55" s="50"/>
      <c r="CL55" s="50"/>
    </row>
    <row r="56" spans="1:90" ht="16.149999999999999" customHeight="1" x14ac:dyDescent="0.2">
      <c r="A56" s="845"/>
      <c r="B56" s="847"/>
      <c r="C56" s="305" t="s">
        <v>4</v>
      </c>
      <c r="D56" s="172">
        <f t="shared" ref="D56:AG56" si="9">SUM(D50:D55)</f>
        <v>0</v>
      </c>
      <c r="E56" s="306">
        <f t="shared" si="9"/>
        <v>0</v>
      </c>
      <c r="F56" s="707">
        <f t="shared" si="9"/>
        <v>0</v>
      </c>
      <c r="G56" s="40">
        <f t="shared" si="9"/>
        <v>0</v>
      </c>
      <c r="H56" s="707">
        <f t="shared" si="9"/>
        <v>0</v>
      </c>
      <c r="I56" s="40">
        <f t="shared" si="9"/>
        <v>0</v>
      </c>
      <c r="J56" s="705">
        <f t="shared" si="9"/>
        <v>0</v>
      </c>
      <c r="K56" s="704">
        <f t="shared" si="9"/>
        <v>0</v>
      </c>
      <c r="L56" s="707">
        <f t="shared" si="9"/>
        <v>0</v>
      </c>
      <c r="M56" s="40">
        <f t="shared" si="9"/>
        <v>0</v>
      </c>
      <c r="N56" s="707">
        <f t="shared" si="9"/>
        <v>0</v>
      </c>
      <c r="O56" s="40">
        <f t="shared" si="9"/>
        <v>0</v>
      </c>
      <c r="P56" s="707">
        <f t="shared" si="9"/>
        <v>0</v>
      </c>
      <c r="Q56" s="40">
        <f t="shared" si="9"/>
        <v>0</v>
      </c>
      <c r="R56" s="30">
        <f t="shared" si="9"/>
        <v>0</v>
      </c>
      <c r="S56" s="40">
        <f t="shared" si="9"/>
        <v>0</v>
      </c>
      <c r="T56" s="30">
        <f t="shared" si="9"/>
        <v>0</v>
      </c>
      <c r="U56" s="40">
        <f t="shared" si="9"/>
        <v>0</v>
      </c>
      <c r="V56" s="30">
        <f t="shared" si="9"/>
        <v>0</v>
      </c>
      <c r="W56" s="40">
        <f>SUM(W50:W55)</f>
        <v>0</v>
      </c>
      <c r="X56" s="30">
        <f t="shared" si="9"/>
        <v>0</v>
      </c>
      <c r="Y56" s="40">
        <f t="shared" si="9"/>
        <v>0</v>
      </c>
      <c r="Z56" s="30">
        <f t="shared" si="9"/>
        <v>0</v>
      </c>
      <c r="AA56" s="40">
        <f t="shared" si="9"/>
        <v>0</v>
      </c>
      <c r="AB56" s="30">
        <f t="shared" si="9"/>
        <v>0</v>
      </c>
      <c r="AC56" s="164">
        <f t="shared" si="9"/>
        <v>0</v>
      </c>
      <c r="AD56" s="129">
        <f t="shared" si="9"/>
        <v>0</v>
      </c>
      <c r="AE56" s="103">
        <f t="shared" si="9"/>
        <v>0</v>
      </c>
      <c r="AF56" s="164">
        <f t="shared" si="9"/>
        <v>0</v>
      </c>
      <c r="AG56" s="707">
        <f t="shared" si="9"/>
        <v>0</v>
      </c>
      <c r="AH56" s="307" t="s">
        <v>69</v>
      </c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49"/>
      <c r="AU56" s="49"/>
      <c r="BU56" s="47"/>
      <c r="BV56" s="47"/>
      <c r="BW56" s="47"/>
      <c r="CG56" s="50"/>
      <c r="CH56" s="50"/>
      <c r="CI56" s="50"/>
      <c r="CJ56" s="50"/>
      <c r="CK56" s="50"/>
      <c r="CL56" s="50"/>
    </row>
    <row r="57" spans="1:90" ht="31.9" customHeight="1" x14ac:dyDescent="0.2">
      <c r="A57" s="75" t="s">
        <v>76</v>
      </c>
      <c r="B57" s="309"/>
      <c r="C57" s="309"/>
      <c r="D57" s="310"/>
      <c r="E57" s="127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BU57" s="47"/>
      <c r="BV57" s="47"/>
      <c r="BW57" s="47"/>
      <c r="CG57" s="50"/>
      <c r="CH57" s="50"/>
      <c r="CI57" s="50"/>
      <c r="CJ57" s="50"/>
      <c r="CK57" s="50"/>
      <c r="CL57" s="50"/>
    </row>
    <row r="58" spans="1:90" ht="16.149999999999999" customHeight="1" x14ac:dyDescent="0.2">
      <c r="A58" s="863" t="s">
        <v>77</v>
      </c>
      <c r="B58" s="900"/>
      <c r="C58" s="864"/>
      <c r="D58" s="177" t="s">
        <v>4</v>
      </c>
      <c r="E58" s="177" t="s">
        <v>78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BU58" s="47"/>
      <c r="BV58" s="47"/>
      <c r="BW58" s="47"/>
      <c r="CG58" s="50"/>
      <c r="CH58" s="50"/>
      <c r="CI58" s="50"/>
      <c r="CJ58" s="50"/>
      <c r="CK58" s="50"/>
      <c r="CL58" s="50"/>
    </row>
    <row r="59" spans="1:90" ht="16.149999999999999" customHeight="1" x14ac:dyDescent="0.2">
      <c r="A59" s="910" t="s">
        <v>79</v>
      </c>
      <c r="B59" s="911"/>
      <c r="C59" s="912"/>
      <c r="D59" s="311"/>
      <c r="E59" s="311"/>
      <c r="F59" s="6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49"/>
      <c r="BV59" s="47"/>
      <c r="BW59" s="47"/>
      <c r="CG59" s="50">
        <v>0</v>
      </c>
      <c r="CH59" s="50"/>
      <c r="CI59" s="50"/>
      <c r="CJ59" s="50"/>
      <c r="CK59" s="50"/>
      <c r="CL59" s="50"/>
    </row>
    <row r="60" spans="1:90" ht="16.149999999999999" customHeight="1" x14ac:dyDescent="0.2">
      <c r="A60" s="821" t="s">
        <v>80</v>
      </c>
      <c r="B60" s="1016" t="s">
        <v>81</v>
      </c>
      <c r="C60" s="1017"/>
      <c r="D60" s="312"/>
      <c r="E60" s="312"/>
      <c r="F60" s="6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49"/>
      <c r="BV60" s="47"/>
      <c r="BW60" s="47"/>
      <c r="CG60" s="50">
        <v>0</v>
      </c>
      <c r="CH60" s="50"/>
      <c r="CI60" s="50"/>
      <c r="CJ60" s="50"/>
      <c r="CK60" s="50"/>
      <c r="CL60" s="50"/>
    </row>
    <row r="61" spans="1:90" ht="16.149999999999999" customHeight="1" x14ac:dyDescent="0.2">
      <c r="A61" s="822"/>
      <c r="B61" s="877" t="s">
        <v>82</v>
      </c>
      <c r="C61" s="878"/>
      <c r="D61" s="313"/>
      <c r="E61" s="313"/>
      <c r="F61" s="6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49"/>
      <c r="BV61" s="47"/>
      <c r="BW61" s="47"/>
      <c r="CG61" s="50">
        <v>0</v>
      </c>
      <c r="CH61" s="50"/>
      <c r="CI61" s="50"/>
      <c r="CJ61" s="50"/>
      <c r="CK61" s="50"/>
      <c r="CL61" s="50"/>
    </row>
    <row r="62" spans="1:90" ht="16.149999999999999" customHeight="1" x14ac:dyDescent="0.2">
      <c r="A62" s="1015" t="s">
        <v>83</v>
      </c>
      <c r="B62" s="1016"/>
      <c r="C62" s="1017"/>
      <c r="D62" s="314"/>
      <c r="E62" s="314"/>
      <c r="F62" s="6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49"/>
      <c r="BV62" s="47"/>
      <c r="BW62" s="47"/>
      <c r="CG62" s="50">
        <v>0</v>
      </c>
      <c r="CH62" s="50"/>
      <c r="CI62" s="50"/>
      <c r="CJ62" s="50"/>
      <c r="CK62" s="50"/>
      <c r="CL62" s="50"/>
    </row>
    <row r="63" spans="1:90" ht="16.149999999999999" customHeight="1" x14ac:dyDescent="0.2">
      <c r="A63" s="811" t="s">
        <v>84</v>
      </c>
      <c r="B63" s="812"/>
      <c r="C63" s="813"/>
      <c r="D63" s="314"/>
      <c r="E63" s="314"/>
      <c r="F63" s="6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49"/>
      <c r="BV63" s="47"/>
      <c r="BW63" s="47"/>
      <c r="CG63" s="50">
        <v>0</v>
      </c>
      <c r="CH63" s="50"/>
      <c r="CI63" s="50"/>
      <c r="CJ63" s="50"/>
      <c r="CK63" s="50"/>
      <c r="CL63" s="50"/>
    </row>
    <row r="64" spans="1:90" ht="16.149999999999999" customHeight="1" x14ac:dyDescent="0.2">
      <c r="A64" s="811" t="s">
        <v>85</v>
      </c>
      <c r="B64" s="812"/>
      <c r="C64" s="813"/>
      <c r="D64" s="314"/>
      <c r="E64" s="314"/>
      <c r="F64" s="6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49"/>
      <c r="BV64" s="47"/>
      <c r="BW64" s="47"/>
      <c r="CG64" s="50">
        <v>0</v>
      </c>
      <c r="CH64" s="50"/>
      <c r="CI64" s="50"/>
      <c r="CJ64" s="50"/>
      <c r="CK64" s="50"/>
      <c r="CL64" s="50"/>
    </row>
    <row r="65" spans="1:90" ht="16.149999999999999" customHeight="1" x14ac:dyDescent="0.2">
      <c r="A65" s="1001" t="s">
        <v>86</v>
      </c>
      <c r="B65" s="1002"/>
      <c r="C65" s="1003"/>
      <c r="D65" s="314"/>
      <c r="E65" s="314"/>
      <c r="F65" s="6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49"/>
      <c r="BV65" s="47"/>
      <c r="BW65" s="47"/>
      <c r="CG65" s="50">
        <v>0</v>
      </c>
      <c r="CH65" s="50"/>
      <c r="CI65" s="50"/>
      <c r="CJ65" s="50"/>
      <c r="CK65" s="50"/>
      <c r="CL65" s="50"/>
    </row>
    <row r="66" spans="1:90" ht="16.149999999999999" customHeight="1" x14ac:dyDescent="0.2">
      <c r="A66" s="811" t="s">
        <v>87</v>
      </c>
      <c r="B66" s="812"/>
      <c r="C66" s="813"/>
      <c r="D66" s="314"/>
      <c r="E66" s="314"/>
      <c r="F66" s="6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49"/>
      <c r="BV66" s="47"/>
      <c r="BW66" s="47"/>
      <c r="CG66" s="50">
        <v>0</v>
      </c>
      <c r="CH66" s="50"/>
      <c r="CI66" s="50"/>
      <c r="CJ66" s="50"/>
      <c r="CK66" s="50"/>
      <c r="CL66" s="50"/>
    </row>
    <row r="67" spans="1:90" ht="16.149999999999999" customHeight="1" x14ac:dyDescent="0.2">
      <c r="A67" s="814" t="s">
        <v>88</v>
      </c>
      <c r="B67" s="815"/>
      <c r="C67" s="816"/>
      <c r="D67" s="314"/>
      <c r="E67" s="314"/>
      <c r="F67" s="6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49"/>
      <c r="BV67" s="47"/>
      <c r="BW67" s="47"/>
      <c r="CG67" s="50">
        <v>0</v>
      </c>
      <c r="CH67" s="50"/>
      <c r="CI67" s="50"/>
      <c r="CJ67" s="50"/>
      <c r="CK67" s="50"/>
      <c r="CL67" s="50"/>
    </row>
    <row r="68" spans="1:90" ht="16.149999999999999" customHeight="1" x14ac:dyDescent="0.2">
      <c r="A68" s="814" t="s">
        <v>89</v>
      </c>
      <c r="B68" s="815"/>
      <c r="C68" s="816"/>
      <c r="D68" s="314"/>
      <c r="E68" s="314"/>
      <c r="F68" s="6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49"/>
      <c r="BV68" s="47"/>
      <c r="BW68" s="47"/>
      <c r="CG68" s="50">
        <v>0</v>
      </c>
      <c r="CH68" s="50"/>
      <c r="CI68" s="50"/>
      <c r="CJ68" s="50"/>
      <c r="CK68" s="50"/>
      <c r="CL68" s="50"/>
    </row>
    <row r="69" spans="1:90" ht="16.149999999999999" customHeight="1" x14ac:dyDescent="0.2">
      <c r="A69" s="876" t="s">
        <v>90</v>
      </c>
      <c r="B69" s="877"/>
      <c r="C69" s="878"/>
      <c r="D69" s="313"/>
      <c r="E69" s="313"/>
      <c r="F69" s="6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49"/>
      <c r="BV69" s="47"/>
      <c r="BW69" s="47"/>
      <c r="CG69" s="50">
        <v>0</v>
      </c>
      <c r="CH69" s="50"/>
      <c r="CI69" s="50"/>
      <c r="CJ69" s="50"/>
      <c r="CK69" s="50"/>
      <c r="CL69" s="50"/>
    </row>
    <row r="70" spans="1:90" ht="31.9" customHeight="1" x14ac:dyDescent="0.2">
      <c r="A70" s="315" t="s">
        <v>91</v>
      </c>
      <c r="B70" s="316"/>
      <c r="C70" s="317"/>
      <c r="D70" s="316"/>
      <c r="E70" s="318"/>
      <c r="F70" s="31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BV70" s="47"/>
      <c r="BW70" s="47"/>
      <c r="CG70" s="50"/>
      <c r="CH70" s="50"/>
      <c r="CI70" s="50"/>
      <c r="CJ70" s="50"/>
      <c r="CK70" s="50"/>
      <c r="CL70" s="50"/>
    </row>
    <row r="71" spans="1:90" ht="16.149999999999999" customHeight="1" x14ac:dyDescent="0.2">
      <c r="A71" s="894" t="s">
        <v>92</v>
      </c>
      <c r="B71" s="895"/>
      <c r="C71" s="896"/>
      <c r="D71" s="863" t="s">
        <v>93</v>
      </c>
      <c r="E71" s="900"/>
      <c r="F71" s="864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BV71" s="47"/>
      <c r="BW71" s="47"/>
      <c r="CG71" s="50"/>
      <c r="CH71" s="50"/>
      <c r="CI71" s="50"/>
      <c r="CJ71" s="50"/>
      <c r="CK71" s="50"/>
      <c r="CL71" s="50"/>
    </row>
    <row r="72" spans="1:90" ht="16.149999999999999" customHeight="1" x14ac:dyDescent="0.2">
      <c r="A72" s="897"/>
      <c r="B72" s="898"/>
      <c r="C72" s="899"/>
      <c r="D72" s="177" t="s">
        <v>4</v>
      </c>
      <c r="E72" s="110" t="s">
        <v>2</v>
      </c>
      <c r="F72" s="77" t="s">
        <v>3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BV72" s="47"/>
      <c r="BW72" s="47"/>
      <c r="CG72" s="50"/>
      <c r="CH72" s="50"/>
      <c r="CI72" s="50"/>
      <c r="CJ72" s="50"/>
      <c r="CK72" s="50"/>
      <c r="CL72" s="50"/>
    </row>
    <row r="73" spans="1:90" ht="16.149999999999999" customHeight="1" x14ac:dyDescent="0.2">
      <c r="A73" s="901" t="s">
        <v>94</v>
      </c>
      <c r="B73" s="903" t="s">
        <v>95</v>
      </c>
      <c r="C73" s="904"/>
      <c r="D73" s="51">
        <f>SUM(E73+F73)</f>
        <v>0</v>
      </c>
      <c r="E73" s="18"/>
      <c r="F73" s="2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BV73" s="47"/>
      <c r="BW73" s="47"/>
      <c r="CG73" s="50"/>
      <c r="CH73" s="50"/>
      <c r="CI73" s="50"/>
      <c r="CJ73" s="50"/>
      <c r="CK73" s="50"/>
      <c r="CL73" s="50"/>
    </row>
    <row r="74" spans="1:90" ht="16.149999999999999" customHeight="1" x14ac:dyDescent="0.2">
      <c r="A74" s="902"/>
      <c r="B74" s="905" t="s">
        <v>96</v>
      </c>
      <c r="C74" s="906"/>
      <c r="D74" s="31">
        <f>SUM(E74+F74)</f>
        <v>0</v>
      </c>
      <c r="E74" s="12"/>
      <c r="F74" s="14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BV74" s="47"/>
      <c r="BW74" s="47"/>
      <c r="CG74" s="50"/>
      <c r="CH74" s="50"/>
      <c r="CI74" s="50"/>
      <c r="CJ74" s="50"/>
      <c r="CK74" s="50"/>
      <c r="CL74" s="50"/>
    </row>
    <row r="75" spans="1:90" ht="31.9" customHeight="1" x14ac:dyDescent="0.2">
      <c r="A75" s="171" t="s">
        <v>97</v>
      </c>
      <c r="B75" s="320"/>
      <c r="C75" s="320"/>
      <c r="D75" s="320"/>
      <c r="E75" s="127"/>
      <c r="F75" s="127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138"/>
      <c r="U75" s="138"/>
      <c r="V75" s="138"/>
      <c r="W75" s="138"/>
      <c r="X75" s="138"/>
      <c r="Y75" s="49"/>
      <c r="Z75" s="49"/>
      <c r="AA75" s="49"/>
      <c r="AB75" s="49"/>
      <c r="AC75" s="49"/>
      <c r="AD75" s="49"/>
      <c r="AE75" s="49"/>
      <c r="AF75" s="49"/>
      <c r="AG75" s="49"/>
      <c r="BV75" s="47"/>
      <c r="BW75" s="47"/>
      <c r="CG75" s="50"/>
      <c r="CH75" s="50"/>
      <c r="CI75" s="50"/>
      <c r="CJ75" s="50"/>
      <c r="CK75" s="50"/>
      <c r="CL75" s="50"/>
    </row>
    <row r="76" spans="1:90" ht="16.149999999999999" customHeight="1" x14ac:dyDescent="0.2">
      <c r="A76" s="879" t="s">
        <v>98</v>
      </c>
      <c r="B76" s="880"/>
      <c r="C76" s="881"/>
      <c r="D76" s="836" t="s">
        <v>4</v>
      </c>
      <c r="E76" s="837"/>
      <c r="F76" s="838"/>
      <c r="G76" s="836" t="s">
        <v>60</v>
      </c>
      <c r="H76" s="837"/>
      <c r="I76" s="837"/>
      <c r="J76" s="837"/>
      <c r="K76" s="837"/>
      <c r="L76" s="837"/>
      <c r="M76" s="837"/>
      <c r="N76" s="857"/>
      <c r="O76" s="881" t="s">
        <v>16</v>
      </c>
      <c r="P76" s="820" t="s">
        <v>37</v>
      </c>
      <c r="Q76" s="820" t="s">
        <v>17</v>
      </c>
      <c r="R76" s="820" t="s">
        <v>99</v>
      </c>
      <c r="S76" s="866" t="s">
        <v>100</v>
      </c>
      <c r="T76" s="138"/>
      <c r="U76" s="138"/>
      <c r="V76" s="138"/>
      <c r="W76" s="138"/>
      <c r="X76" s="138"/>
      <c r="Y76" s="49"/>
      <c r="Z76" s="49"/>
      <c r="AA76" s="49"/>
      <c r="AB76" s="49"/>
      <c r="AC76" s="49"/>
      <c r="AD76" s="49"/>
      <c r="AE76" s="49"/>
      <c r="AF76" s="49"/>
      <c r="AG76" s="49"/>
      <c r="BV76" s="47"/>
      <c r="BW76" s="47"/>
      <c r="CG76" s="50"/>
      <c r="CH76" s="50"/>
      <c r="CI76" s="50"/>
      <c r="CJ76" s="50"/>
      <c r="CK76" s="50"/>
      <c r="CL76" s="50"/>
    </row>
    <row r="77" spans="1:90" ht="31.5" customHeight="1" x14ac:dyDescent="0.2">
      <c r="A77" s="885"/>
      <c r="B77" s="886"/>
      <c r="C77" s="887"/>
      <c r="D77" s="720" t="s">
        <v>1</v>
      </c>
      <c r="E77" s="40" t="s">
        <v>2</v>
      </c>
      <c r="F77" s="707" t="s">
        <v>3</v>
      </c>
      <c r="G77" s="110" t="s">
        <v>101</v>
      </c>
      <c r="H77" s="17" t="s">
        <v>102</v>
      </c>
      <c r="I77" s="17" t="s">
        <v>103</v>
      </c>
      <c r="J77" s="17" t="s">
        <v>26</v>
      </c>
      <c r="K77" s="17" t="s">
        <v>27</v>
      </c>
      <c r="L77" s="17" t="s">
        <v>28</v>
      </c>
      <c r="M77" s="321" t="s">
        <v>29</v>
      </c>
      <c r="N77" s="711" t="s">
        <v>30</v>
      </c>
      <c r="O77" s="887"/>
      <c r="P77" s="822"/>
      <c r="Q77" s="822"/>
      <c r="R77" s="822"/>
      <c r="S77" s="868"/>
      <c r="T77" s="138"/>
      <c r="U77" s="138"/>
      <c r="V77" s="138"/>
      <c r="W77" s="138"/>
      <c r="X77" s="138"/>
      <c r="Y77" s="49"/>
      <c r="Z77" s="49"/>
      <c r="AA77" s="49"/>
      <c r="AB77" s="49"/>
      <c r="AC77" s="49"/>
      <c r="AD77" s="49"/>
      <c r="AE77" s="49"/>
      <c r="AF77" s="49"/>
      <c r="AG77" s="49"/>
      <c r="BV77" s="47"/>
      <c r="BW77" s="47"/>
      <c r="CG77" s="50"/>
      <c r="CH77" s="50"/>
      <c r="CI77" s="50"/>
      <c r="CJ77" s="50"/>
      <c r="CK77" s="50"/>
      <c r="CL77" s="50"/>
    </row>
    <row r="78" spans="1:90" ht="16.149999999999999" customHeight="1" x14ac:dyDescent="0.2">
      <c r="A78" s="999" t="s">
        <v>104</v>
      </c>
      <c r="B78" s="1000"/>
      <c r="C78" s="1000"/>
      <c r="D78" s="323">
        <f>SUM(G78:N78)</f>
        <v>137</v>
      </c>
      <c r="E78" s="18">
        <v>53</v>
      </c>
      <c r="F78" s="62">
        <v>84</v>
      </c>
      <c r="G78" s="1">
        <v>12</v>
      </c>
      <c r="H78" s="5">
        <v>5</v>
      </c>
      <c r="I78" s="5">
        <v>7</v>
      </c>
      <c r="J78" s="5">
        <v>7</v>
      </c>
      <c r="K78" s="5">
        <v>20</v>
      </c>
      <c r="L78" s="5">
        <v>16</v>
      </c>
      <c r="M78" s="4">
        <v>59</v>
      </c>
      <c r="N78" s="95">
        <v>11</v>
      </c>
      <c r="O78" s="2">
        <v>5</v>
      </c>
      <c r="P78" s="27">
        <v>137</v>
      </c>
      <c r="Q78" s="27"/>
      <c r="R78" s="27"/>
      <c r="S78" s="2"/>
      <c r="T78" s="6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49"/>
      <c r="AG78" s="49"/>
      <c r="BV78" s="47"/>
      <c r="BW78" s="47"/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</row>
    <row r="79" spans="1:90" ht="16.149999999999999" customHeight="1" x14ac:dyDescent="0.2">
      <c r="A79" s="997" t="s">
        <v>105</v>
      </c>
      <c r="B79" s="997"/>
      <c r="C79" s="997"/>
      <c r="D79" s="324">
        <f t="shared" ref="D79:D106" si="10">SUM(G79:N79)</f>
        <v>75</v>
      </c>
      <c r="E79" s="7">
        <v>36</v>
      </c>
      <c r="F79" s="9">
        <v>39</v>
      </c>
      <c r="G79" s="7">
        <v>10</v>
      </c>
      <c r="H79" s="11">
        <v>2</v>
      </c>
      <c r="I79" s="11">
        <v>4</v>
      </c>
      <c r="J79" s="11">
        <v>3</v>
      </c>
      <c r="K79" s="11">
        <v>10</v>
      </c>
      <c r="L79" s="11">
        <v>5</v>
      </c>
      <c r="M79" s="9">
        <v>29</v>
      </c>
      <c r="N79" s="96">
        <v>12</v>
      </c>
      <c r="O79" s="21">
        <v>0</v>
      </c>
      <c r="P79" s="23">
        <v>75</v>
      </c>
      <c r="Q79" s="23"/>
      <c r="R79" s="23"/>
      <c r="S79" s="21"/>
      <c r="T79" s="6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49"/>
      <c r="AG79" s="49"/>
      <c r="BV79" s="47"/>
      <c r="BW79" s="47"/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</row>
    <row r="80" spans="1:90" ht="16.149999999999999" customHeight="1" x14ac:dyDescent="0.2">
      <c r="A80" s="811" t="s">
        <v>106</v>
      </c>
      <c r="B80" s="812"/>
      <c r="C80" s="813"/>
      <c r="D80" s="325">
        <f t="shared" si="10"/>
        <v>383</v>
      </c>
      <c r="E80" s="7">
        <v>112</v>
      </c>
      <c r="F80" s="9">
        <v>271</v>
      </c>
      <c r="G80" s="7">
        <v>53</v>
      </c>
      <c r="H80" s="81">
        <v>21</v>
      </c>
      <c r="I80" s="81">
        <v>20</v>
      </c>
      <c r="J80" s="81">
        <v>2</v>
      </c>
      <c r="K80" s="81">
        <v>45</v>
      </c>
      <c r="L80" s="81">
        <v>16</v>
      </c>
      <c r="M80" s="62">
        <v>190</v>
      </c>
      <c r="N80" s="206">
        <v>36</v>
      </c>
      <c r="O80" s="19">
        <v>2</v>
      </c>
      <c r="P80" s="76">
        <v>383</v>
      </c>
      <c r="Q80" s="76">
        <v>1</v>
      </c>
      <c r="R80" s="76"/>
      <c r="S80" s="19"/>
      <c r="T80" s="6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49"/>
      <c r="AG80" s="49"/>
      <c r="BV80" s="47"/>
      <c r="BW80" s="47"/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</row>
    <row r="81" spans="1:90" ht="16.149999999999999" customHeight="1" x14ac:dyDescent="0.2">
      <c r="A81" s="997" t="s">
        <v>107</v>
      </c>
      <c r="B81" s="997"/>
      <c r="C81" s="997"/>
      <c r="D81" s="324">
        <f t="shared" si="10"/>
        <v>0</v>
      </c>
      <c r="E81" s="7">
        <v>0</v>
      </c>
      <c r="F81" s="9">
        <v>0</v>
      </c>
      <c r="G81" s="7"/>
      <c r="H81" s="11"/>
      <c r="I81" s="11"/>
      <c r="J81" s="11"/>
      <c r="K81" s="11"/>
      <c r="L81" s="11"/>
      <c r="M81" s="9"/>
      <c r="N81" s="96"/>
      <c r="O81" s="21">
        <v>0</v>
      </c>
      <c r="P81" s="23">
        <v>0</v>
      </c>
      <c r="Q81" s="23"/>
      <c r="R81" s="23"/>
      <c r="S81" s="21"/>
      <c r="T81" s="6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49"/>
      <c r="AG81" s="49"/>
      <c r="BV81" s="47"/>
      <c r="BW81" s="47"/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</row>
    <row r="82" spans="1:90" ht="16.149999999999999" customHeight="1" x14ac:dyDescent="0.2">
      <c r="A82" s="997" t="s">
        <v>108</v>
      </c>
      <c r="B82" s="997"/>
      <c r="C82" s="997"/>
      <c r="D82" s="324">
        <f t="shared" si="10"/>
        <v>269</v>
      </c>
      <c r="E82" s="7">
        <v>76</v>
      </c>
      <c r="F82" s="9">
        <v>193</v>
      </c>
      <c r="G82" s="52"/>
      <c r="H82" s="121"/>
      <c r="I82" s="121"/>
      <c r="J82" s="11">
        <v>11</v>
      </c>
      <c r="K82" s="11">
        <v>17</v>
      </c>
      <c r="L82" s="11">
        <v>6</v>
      </c>
      <c r="M82" s="9">
        <v>194</v>
      </c>
      <c r="N82" s="96">
        <v>41</v>
      </c>
      <c r="O82" s="21">
        <v>2</v>
      </c>
      <c r="P82" s="23">
        <v>269</v>
      </c>
      <c r="Q82" s="23">
        <v>2</v>
      </c>
      <c r="R82" s="23"/>
      <c r="S82" s="21"/>
      <c r="T82" s="6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49"/>
      <c r="AG82" s="49"/>
      <c r="BV82" s="47"/>
      <c r="BW82" s="47"/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</row>
    <row r="83" spans="1:90" ht="16.149999999999999" customHeight="1" x14ac:dyDescent="0.2">
      <c r="A83" s="998" t="s">
        <v>109</v>
      </c>
      <c r="B83" s="998"/>
      <c r="C83" s="998"/>
      <c r="D83" s="326">
        <f t="shared" si="10"/>
        <v>29</v>
      </c>
      <c r="E83" s="7">
        <v>10</v>
      </c>
      <c r="F83" s="9">
        <v>19</v>
      </c>
      <c r="G83" s="52"/>
      <c r="H83" s="121"/>
      <c r="I83" s="121"/>
      <c r="J83" s="11">
        <v>2</v>
      </c>
      <c r="K83" s="11">
        <v>11</v>
      </c>
      <c r="L83" s="11">
        <v>3</v>
      </c>
      <c r="M83" s="9">
        <v>11</v>
      </c>
      <c r="N83" s="96">
        <v>2</v>
      </c>
      <c r="O83" s="21">
        <v>0</v>
      </c>
      <c r="P83" s="23">
        <v>29</v>
      </c>
      <c r="Q83" s="23"/>
      <c r="R83" s="23"/>
      <c r="S83" s="21"/>
      <c r="T83" s="6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49"/>
      <c r="AG83" s="49"/>
      <c r="BV83" s="47"/>
      <c r="BW83" s="47"/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</row>
    <row r="84" spans="1:90" ht="16.149999999999999" customHeight="1" x14ac:dyDescent="0.2">
      <c r="A84" s="998" t="s">
        <v>110</v>
      </c>
      <c r="B84" s="998"/>
      <c r="C84" s="998"/>
      <c r="D84" s="326">
        <f t="shared" si="10"/>
        <v>12</v>
      </c>
      <c r="E84" s="7">
        <v>5</v>
      </c>
      <c r="F84" s="9">
        <v>7</v>
      </c>
      <c r="G84" s="52"/>
      <c r="H84" s="121"/>
      <c r="I84" s="121"/>
      <c r="J84" s="11">
        <v>0</v>
      </c>
      <c r="K84" s="11">
        <v>1</v>
      </c>
      <c r="L84" s="11">
        <v>0</v>
      </c>
      <c r="M84" s="9">
        <v>11</v>
      </c>
      <c r="N84" s="96">
        <v>0</v>
      </c>
      <c r="O84" s="21">
        <v>1</v>
      </c>
      <c r="P84" s="23">
        <v>12</v>
      </c>
      <c r="Q84" s="23"/>
      <c r="R84" s="23"/>
      <c r="S84" s="21"/>
      <c r="T84" s="6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49"/>
      <c r="AG84" s="49"/>
      <c r="BV84" s="47"/>
      <c r="BW84" s="47"/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</row>
    <row r="85" spans="1:90" ht="16.149999999999999" customHeight="1" x14ac:dyDescent="0.2">
      <c r="A85" s="998" t="s">
        <v>111</v>
      </c>
      <c r="B85" s="998"/>
      <c r="C85" s="998"/>
      <c r="D85" s="326">
        <f t="shared" si="10"/>
        <v>14</v>
      </c>
      <c r="E85" s="7">
        <v>4</v>
      </c>
      <c r="F85" s="9">
        <v>10</v>
      </c>
      <c r="G85" s="52"/>
      <c r="H85" s="121"/>
      <c r="I85" s="121"/>
      <c r="J85" s="11">
        <v>1</v>
      </c>
      <c r="K85" s="11">
        <v>2</v>
      </c>
      <c r="L85" s="11">
        <v>4</v>
      </c>
      <c r="M85" s="9">
        <v>6</v>
      </c>
      <c r="N85" s="96">
        <v>1</v>
      </c>
      <c r="O85" s="21">
        <v>0</v>
      </c>
      <c r="P85" s="23">
        <v>14</v>
      </c>
      <c r="Q85" s="23"/>
      <c r="R85" s="23"/>
      <c r="S85" s="21"/>
      <c r="T85" s="6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49"/>
      <c r="AG85" s="49"/>
      <c r="BV85" s="47"/>
      <c r="BW85" s="47"/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</row>
    <row r="86" spans="1:90" ht="16.149999999999999" customHeight="1" x14ac:dyDescent="0.2">
      <c r="A86" s="998" t="s">
        <v>53</v>
      </c>
      <c r="B86" s="998"/>
      <c r="C86" s="998"/>
      <c r="D86" s="326">
        <f t="shared" si="10"/>
        <v>0</v>
      </c>
      <c r="E86" s="7">
        <v>0</v>
      </c>
      <c r="F86" s="9">
        <v>0</v>
      </c>
      <c r="G86" s="52"/>
      <c r="H86" s="121"/>
      <c r="I86" s="121"/>
      <c r="J86" s="11"/>
      <c r="K86" s="11"/>
      <c r="L86" s="11"/>
      <c r="M86" s="9"/>
      <c r="N86" s="96"/>
      <c r="O86" s="21">
        <v>0</v>
      </c>
      <c r="P86" s="23">
        <v>0</v>
      </c>
      <c r="Q86" s="23"/>
      <c r="R86" s="23"/>
      <c r="S86" s="21"/>
      <c r="T86" s="6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49"/>
      <c r="AG86" s="49"/>
      <c r="BV86" s="47"/>
      <c r="BW86" s="47"/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</row>
    <row r="87" spans="1:90" ht="16.149999999999999" customHeight="1" x14ac:dyDescent="0.2">
      <c r="A87" s="997" t="s">
        <v>112</v>
      </c>
      <c r="B87" s="997"/>
      <c r="C87" s="997"/>
      <c r="D87" s="324">
        <f t="shared" si="10"/>
        <v>0</v>
      </c>
      <c r="E87" s="7">
        <v>0</v>
      </c>
      <c r="F87" s="9">
        <v>0</v>
      </c>
      <c r="G87" s="52"/>
      <c r="H87" s="121"/>
      <c r="I87" s="121"/>
      <c r="J87" s="11"/>
      <c r="K87" s="11"/>
      <c r="L87" s="11"/>
      <c r="M87" s="9"/>
      <c r="N87" s="96"/>
      <c r="O87" s="21">
        <v>0</v>
      </c>
      <c r="P87" s="23">
        <v>0</v>
      </c>
      <c r="Q87" s="23"/>
      <c r="R87" s="23"/>
      <c r="S87" s="21"/>
      <c r="T87" s="6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49"/>
      <c r="AG87" s="49"/>
      <c r="BV87" s="47"/>
      <c r="BW87" s="47"/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</row>
    <row r="88" spans="1:90" ht="16.149999999999999" customHeight="1" x14ac:dyDescent="0.2">
      <c r="A88" s="997" t="s">
        <v>113</v>
      </c>
      <c r="B88" s="997"/>
      <c r="C88" s="997"/>
      <c r="D88" s="324">
        <f t="shared" si="10"/>
        <v>0</v>
      </c>
      <c r="E88" s="7">
        <v>0</v>
      </c>
      <c r="F88" s="9">
        <v>0</v>
      </c>
      <c r="G88" s="52"/>
      <c r="H88" s="121"/>
      <c r="I88" s="121"/>
      <c r="J88" s="121"/>
      <c r="K88" s="121"/>
      <c r="L88" s="11"/>
      <c r="M88" s="9"/>
      <c r="N88" s="96"/>
      <c r="O88" s="21">
        <v>0</v>
      </c>
      <c r="P88" s="23">
        <v>0</v>
      </c>
      <c r="Q88" s="23"/>
      <c r="R88" s="23"/>
      <c r="S88" s="21"/>
      <c r="T88" s="6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49"/>
      <c r="AG88" s="49"/>
      <c r="BV88" s="47"/>
      <c r="BW88" s="47"/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</row>
    <row r="89" spans="1:90" ht="16.149999999999999" customHeight="1" x14ac:dyDescent="0.2">
      <c r="A89" s="997" t="s">
        <v>114</v>
      </c>
      <c r="B89" s="997"/>
      <c r="C89" s="997"/>
      <c r="D89" s="324">
        <f t="shared" si="10"/>
        <v>20</v>
      </c>
      <c r="E89" s="7">
        <v>7</v>
      </c>
      <c r="F89" s="9">
        <v>13</v>
      </c>
      <c r="G89" s="52"/>
      <c r="H89" s="121"/>
      <c r="I89" s="11">
        <v>0</v>
      </c>
      <c r="J89" s="11">
        <v>4</v>
      </c>
      <c r="K89" s="11">
        <v>3</v>
      </c>
      <c r="L89" s="11">
        <v>0</v>
      </c>
      <c r="M89" s="9">
        <v>13</v>
      </c>
      <c r="N89" s="96">
        <v>0</v>
      </c>
      <c r="O89" s="21">
        <v>0</v>
      </c>
      <c r="P89" s="23">
        <v>20</v>
      </c>
      <c r="Q89" s="23"/>
      <c r="R89" s="23"/>
      <c r="S89" s="21"/>
      <c r="T89" s="6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49"/>
      <c r="AG89" s="49"/>
      <c r="BV89" s="47"/>
      <c r="BW89" s="47"/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</row>
    <row r="90" spans="1:90" ht="16.149999999999999" customHeight="1" x14ac:dyDescent="0.2">
      <c r="A90" s="997" t="s">
        <v>115</v>
      </c>
      <c r="B90" s="997"/>
      <c r="C90" s="997"/>
      <c r="D90" s="324">
        <f t="shared" si="10"/>
        <v>0</v>
      </c>
      <c r="E90" s="7">
        <v>0</v>
      </c>
      <c r="F90" s="9">
        <v>0</v>
      </c>
      <c r="G90" s="7"/>
      <c r="H90" s="121"/>
      <c r="I90" s="121"/>
      <c r="J90" s="121"/>
      <c r="K90" s="11"/>
      <c r="L90" s="121"/>
      <c r="M90" s="227"/>
      <c r="N90" s="117"/>
      <c r="O90" s="55"/>
      <c r="P90" s="23">
        <v>0</v>
      </c>
      <c r="Q90" s="125"/>
      <c r="R90" s="23"/>
      <c r="S90" s="21"/>
      <c r="T90" s="6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49"/>
      <c r="AG90" s="49"/>
      <c r="BV90" s="47"/>
      <c r="BW90" s="47"/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</row>
    <row r="91" spans="1:90" ht="16.149999999999999" customHeight="1" x14ac:dyDescent="0.2">
      <c r="A91" s="997" t="s">
        <v>116</v>
      </c>
      <c r="B91" s="997"/>
      <c r="C91" s="997"/>
      <c r="D91" s="324">
        <f t="shared" si="10"/>
        <v>0</v>
      </c>
      <c r="E91" s="7">
        <v>0</v>
      </c>
      <c r="F91" s="9">
        <v>0</v>
      </c>
      <c r="G91" s="7"/>
      <c r="H91" s="121"/>
      <c r="I91" s="121"/>
      <c r="J91" s="121"/>
      <c r="K91" s="11"/>
      <c r="L91" s="121"/>
      <c r="M91" s="227"/>
      <c r="N91" s="117"/>
      <c r="O91" s="55"/>
      <c r="P91" s="23">
        <v>0</v>
      </c>
      <c r="Q91" s="125"/>
      <c r="R91" s="23"/>
      <c r="S91" s="21"/>
      <c r="T91" s="6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49"/>
      <c r="AG91" s="49"/>
      <c r="BV91" s="47"/>
      <c r="BW91" s="47"/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</row>
    <row r="92" spans="1:90" ht="16.149999999999999" customHeight="1" x14ac:dyDescent="0.2">
      <c r="A92" s="997" t="s">
        <v>117</v>
      </c>
      <c r="B92" s="997"/>
      <c r="C92" s="997"/>
      <c r="D92" s="324">
        <f t="shared" si="10"/>
        <v>424</v>
      </c>
      <c r="E92" s="7">
        <v>202</v>
      </c>
      <c r="F92" s="9">
        <v>222</v>
      </c>
      <c r="G92" s="7">
        <v>0</v>
      </c>
      <c r="H92" s="11">
        <v>2</v>
      </c>
      <c r="I92" s="11">
        <v>0</v>
      </c>
      <c r="J92" s="11">
        <v>46</v>
      </c>
      <c r="K92" s="11">
        <v>158</v>
      </c>
      <c r="L92" s="11">
        <v>204</v>
      </c>
      <c r="M92" s="9">
        <v>14</v>
      </c>
      <c r="N92" s="96">
        <v>0</v>
      </c>
      <c r="O92" s="55"/>
      <c r="P92" s="23">
        <v>424</v>
      </c>
      <c r="Q92" s="23"/>
      <c r="R92" s="23"/>
      <c r="S92" s="21"/>
      <c r="T92" s="6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49"/>
      <c r="AG92" s="49"/>
      <c r="BV92" s="47"/>
      <c r="BW92" s="47"/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</row>
    <row r="93" spans="1:90" ht="16.149999999999999" customHeight="1" x14ac:dyDescent="0.2">
      <c r="A93" s="997" t="s">
        <v>118</v>
      </c>
      <c r="B93" s="997"/>
      <c r="C93" s="997"/>
      <c r="D93" s="324">
        <f t="shared" si="10"/>
        <v>15</v>
      </c>
      <c r="E93" s="7">
        <v>8</v>
      </c>
      <c r="F93" s="9">
        <v>7</v>
      </c>
      <c r="G93" s="7">
        <v>0</v>
      </c>
      <c r="H93" s="11">
        <v>1</v>
      </c>
      <c r="I93" s="11">
        <v>0</v>
      </c>
      <c r="J93" s="11">
        <v>4</v>
      </c>
      <c r="K93" s="11">
        <v>7</v>
      </c>
      <c r="L93" s="11">
        <v>3</v>
      </c>
      <c r="M93" s="9">
        <v>0</v>
      </c>
      <c r="N93" s="96">
        <v>0</v>
      </c>
      <c r="O93" s="55"/>
      <c r="P93" s="23">
        <v>15</v>
      </c>
      <c r="Q93" s="23"/>
      <c r="R93" s="23"/>
      <c r="S93" s="21"/>
      <c r="T93" s="6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49"/>
      <c r="AG93" s="49"/>
      <c r="BV93" s="47"/>
      <c r="BW93" s="47"/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</row>
    <row r="94" spans="1:90" ht="16.149999999999999" customHeight="1" x14ac:dyDescent="0.2">
      <c r="A94" s="1001" t="s">
        <v>119</v>
      </c>
      <c r="B94" s="1002"/>
      <c r="C94" s="1003"/>
      <c r="D94" s="327">
        <f t="shared" si="10"/>
        <v>32</v>
      </c>
      <c r="E94" s="7">
        <v>12</v>
      </c>
      <c r="F94" s="9">
        <v>20</v>
      </c>
      <c r="G94" s="7">
        <v>0</v>
      </c>
      <c r="H94" s="11">
        <v>0</v>
      </c>
      <c r="I94" s="11">
        <v>0</v>
      </c>
      <c r="J94" s="11">
        <v>5</v>
      </c>
      <c r="K94" s="11">
        <v>12</v>
      </c>
      <c r="L94" s="11">
        <v>15</v>
      </c>
      <c r="M94" s="9">
        <v>0</v>
      </c>
      <c r="N94" s="96">
        <v>0</v>
      </c>
      <c r="O94" s="55"/>
      <c r="P94" s="23">
        <v>32</v>
      </c>
      <c r="Q94" s="23"/>
      <c r="R94" s="23"/>
      <c r="S94" s="21"/>
      <c r="T94" s="6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49"/>
      <c r="AG94" s="49"/>
      <c r="BV94" s="47"/>
      <c r="BW94" s="47"/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</row>
    <row r="95" spans="1:90" ht="16.149999999999999" customHeight="1" x14ac:dyDescent="0.2">
      <c r="A95" s="994" t="s">
        <v>120</v>
      </c>
      <c r="B95" s="995"/>
      <c r="C95" s="996"/>
      <c r="D95" s="328">
        <f t="shared" si="10"/>
        <v>0</v>
      </c>
      <c r="E95" s="7">
        <v>0</v>
      </c>
      <c r="F95" s="9">
        <v>0</v>
      </c>
      <c r="G95" s="7"/>
      <c r="H95" s="11"/>
      <c r="I95" s="11"/>
      <c r="J95" s="11"/>
      <c r="K95" s="11"/>
      <c r="L95" s="11"/>
      <c r="M95" s="9"/>
      <c r="N95" s="96"/>
      <c r="O95" s="55"/>
      <c r="P95" s="23">
        <v>0</v>
      </c>
      <c r="Q95" s="23"/>
      <c r="R95" s="23"/>
      <c r="S95" s="21"/>
      <c r="T95" s="6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49"/>
      <c r="AG95" s="49"/>
      <c r="BV95" s="47"/>
      <c r="BW95" s="47"/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</row>
    <row r="96" spans="1:90" ht="16.149999999999999" customHeight="1" x14ac:dyDescent="0.2">
      <c r="A96" s="997" t="s">
        <v>121</v>
      </c>
      <c r="B96" s="997"/>
      <c r="C96" s="997"/>
      <c r="D96" s="324">
        <f t="shared" si="10"/>
        <v>0</v>
      </c>
      <c r="E96" s="7">
        <v>0</v>
      </c>
      <c r="F96" s="9">
        <v>0</v>
      </c>
      <c r="G96" s="52"/>
      <c r="H96" s="121"/>
      <c r="I96" s="121"/>
      <c r="J96" s="11"/>
      <c r="K96" s="11"/>
      <c r="L96" s="11"/>
      <c r="M96" s="9"/>
      <c r="N96" s="96"/>
      <c r="O96" s="21">
        <v>0</v>
      </c>
      <c r="P96" s="23">
        <v>0</v>
      </c>
      <c r="Q96" s="23"/>
      <c r="R96" s="23"/>
      <c r="S96" s="21"/>
      <c r="T96" s="6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49"/>
      <c r="AG96" s="49"/>
      <c r="BV96" s="47"/>
      <c r="BW96" s="47"/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</row>
    <row r="97" spans="1:90" ht="16.149999999999999" customHeight="1" x14ac:dyDescent="0.2">
      <c r="A97" s="994" t="s">
        <v>122</v>
      </c>
      <c r="B97" s="995"/>
      <c r="C97" s="996"/>
      <c r="D97" s="328">
        <f t="shared" si="10"/>
        <v>0</v>
      </c>
      <c r="E97" s="7">
        <v>0</v>
      </c>
      <c r="F97" s="9">
        <v>0</v>
      </c>
      <c r="G97" s="52"/>
      <c r="H97" s="121"/>
      <c r="I97" s="121"/>
      <c r="J97" s="11"/>
      <c r="K97" s="11"/>
      <c r="L97" s="11"/>
      <c r="M97" s="9"/>
      <c r="N97" s="96"/>
      <c r="O97" s="21">
        <v>0</v>
      </c>
      <c r="P97" s="23">
        <v>0</v>
      </c>
      <c r="Q97" s="23"/>
      <c r="R97" s="23"/>
      <c r="S97" s="21"/>
      <c r="T97" s="6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49"/>
      <c r="AG97" s="49"/>
      <c r="BV97" s="47"/>
      <c r="BW97" s="47"/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</row>
    <row r="98" spans="1:90" ht="16.149999999999999" customHeight="1" x14ac:dyDescent="0.2">
      <c r="A98" s="994" t="s">
        <v>123</v>
      </c>
      <c r="B98" s="995"/>
      <c r="C98" s="996"/>
      <c r="D98" s="328">
        <f t="shared" si="10"/>
        <v>38</v>
      </c>
      <c r="E98" s="7">
        <v>20</v>
      </c>
      <c r="F98" s="9">
        <v>18</v>
      </c>
      <c r="G98" s="52"/>
      <c r="H98" s="121"/>
      <c r="I98" s="121"/>
      <c r="J98" s="121"/>
      <c r="K98" s="121"/>
      <c r="L98" s="11">
        <v>0</v>
      </c>
      <c r="M98" s="9">
        <v>18</v>
      </c>
      <c r="N98" s="96">
        <v>20</v>
      </c>
      <c r="O98" s="21">
        <v>4</v>
      </c>
      <c r="P98" s="23">
        <v>38</v>
      </c>
      <c r="Q98" s="125"/>
      <c r="R98" s="23"/>
      <c r="S98" s="21"/>
      <c r="T98" s="6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49"/>
      <c r="AG98" s="49"/>
      <c r="BV98" s="47"/>
      <c r="BW98" s="47"/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</row>
    <row r="99" spans="1:90" ht="16.149999999999999" customHeight="1" x14ac:dyDescent="0.2">
      <c r="A99" s="994" t="s">
        <v>124</v>
      </c>
      <c r="B99" s="995"/>
      <c r="C99" s="996"/>
      <c r="D99" s="328">
        <f t="shared" si="10"/>
        <v>0</v>
      </c>
      <c r="E99" s="7">
        <v>0</v>
      </c>
      <c r="F99" s="9">
        <v>0</v>
      </c>
      <c r="G99" s="52"/>
      <c r="H99" s="121"/>
      <c r="I99" s="121"/>
      <c r="J99" s="121"/>
      <c r="K99" s="121"/>
      <c r="L99" s="11">
        <v>0</v>
      </c>
      <c r="M99" s="9">
        <v>0</v>
      </c>
      <c r="N99" s="96">
        <v>0</v>
      </c>
      <c r="O99" s="21">
        <v>0</v>
      </c>
      <c r="P99" s="23">
        <v>0</v>
      </c>
      <c r="Q99" s="125"/>
      <c r="R99" s="23"/>
      <c r="S99" s="21"/>
      <c r="T99" s="6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49"/>
      <c r="AG99" s="49"/>
      <c r="BV99" s="47"/>
      <c r="BW99" s="47"/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</row>
    <row r="100" spans="1:90" ht="16.149999999999999" customHeight="1" x14ac:dyDescent="0.2">
      <c r="A100" s="994" t="s">
        <v>125</v>
      </c>
      <c r="B100" s="995"/>
      <c r="C100" s="996"/>
      <c r="D100" s="328">
        <f t="shared" si="10"/>
        <v>15</v>
      </c>
      <c r="E100" s="7">
        <v>5</v>
      </c>
      <c r="F100" s="9">
        <v>10</v>
      </c>
      <c r="G100" s="52"/>
      <c r="H100" s="121"/>
      <c r="I100" s="121"/>
      <c r="J100" s="121"/>
      <c r="K100" s="121"/>
      <c r="L100" s="11">
        <v>1</v>
      </c>
      <c r="M100" s="9">
        <v>6</v>
      </c>
      <c r="N100" s="96">
        <v>8</v>
      </c>
      <c r="O100" s="21">
        <v>0</v>
      </c>
      <c r="P100" s="23">
        <v>15</v>
      </c>
      <c r="Q100" s="125"/>
      <c r="R100" s="23"/>
      <c r="S100" s="21"/>
      <c r="T100" s="6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49"/>
      <c r="AG100" s="49"/>
      <c r="BV100" s="47"/>
      <c r="BW100" s="47"/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</row>
    <row r="101" spans="1:90" ht="16.149999999999999" customHeight="1" x14ac:dyDescent="0.2">
      <c r="A101" s="997" t="s">
        <v>126</v>
      </c>
      <c r="B101" s="997"/>
      <c r="C101" s="997"/>
      <c r="D101" s="324">
        <f t="shared" si="10"/>
        <v>2</v>
      </c>
      <c r="E101" s="7">
        <v>1</v>
      </c>
      <c r="F101" s="9">
        <v>1</v>
      </c>
      <c r="G101" s="7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9">
        <v>1</v>
      </c>
      <c r="N101" s="96">
        <v>1</v>
      </c>
      <c r="O101" s="21">
        <v>0</v>
      </c>
      <c r="P101" s="23">
        <v>2</v>
      </c>
      <c r="Q101" s="23"/>
      <c r="R101" s="23"/>
      <c r="S101" s="21"/>
      <c r="T101" s="6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49"/>
      <c r="AG101" s="49"/>
      <c r="BV101" s="47"/>
      <c r="BW101" s="47"/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</row>
    <row r="102" spans="1:90" ht="16.149999999999999" customHeight="1" x14ac:dyDescent="0.2">
      <c r="A102" s="997" t="s">
        <v>127</v>
      </c>
      <c r="B102" s="997"/>
      <c r="C102" s="997"/>
      <c r="D102" s="324">
        <f t="shared" si="10"/>
        <v>208</v>
      </c>
      <c r="E102" s="7">
        <v>76</v>
      </c>
      <c r="F102" s="9">
        <v>132</v>
      </c>
      <c r="G102" s="7">
        <v>4</v>
      </c>
      <c r="H102" s="11">
        <v>0</v>
      </c>
      <c r="I102" s="11">
        <v>2</v>
      </c>
      <c r="J102" s="11">
        <v>9</v>
      </c>
      <c r="K102" s="11">
        <v>15</v>
      </c>
      <c r="L102" s="11">
        <v>100</v>
      </c>
      <c r="M102" s="9">
        <v>71</v>
      </c>
      <c r="N102" s="96">
        <v>7</v>
      </c>
      <c r="O102" s="21">
        <v>0</v>
      </c>
      <c r="P102" s="23">
        <v>208</v>
      </c>
      <c r="Q102" s="23"/>
      <c r="R102" s="23"/>
      <c r="S102" s="21"/>
      <c r="T102" s="6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49"/>
      <c r="AG102" s="49"/>
      <c r="BV102" s="47"/>
      <c r="BW102" s="47"/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</row>
    <row r="103" spans="1:90" ht="16.149999999999999" customHeight="1" x14ac:dyDescent="0.2">
      <c r="A103" s="998" t="s">
        <v>128</v>
      </c>
      <c r="B103" s="998"/>
      <c r="C103" s="998"/>
      <c r="D103" s="326">
        <f t="shared" si="10"/>
        <v>0</v>
      </c>
      <c r="E103" s="7">
        <v>0</v>
      </c>
      <c r="F103" s="9">
        <v>0</v>
      </c>
      <c r="G103" s="7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9">
        <v>0</v>
      </c>
      <c r="N103" s="96">
        <v>0</v>
      </c>
      <c r="O103" s="21">
        <v>0</v>
      </c>
      <c r="P103" s="23">
        <v>0</v>
      </c>
      <c r="Q103" s="23"/>
      <c r="R103" s="23"/>
      <c r="S103" s="21"/>
      <c r="T103" s="6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49"/>
      <c r="AG103" s="49"/>
      <c r="BV103" s="47"/>
      <c r="BW103" s="47"/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</row>
    <row r="104" spans="1:90" ht="16.149999999999999" customHeight="1" x14ac:dyDescent="0.2">
      <c r="A104" s="998" t="s">
        <v>129</v>
      </c>
      <c r="B104" s="998"/>
      <c r="C104" s="998"/>
      <c r="D104" s="326">
        <f t="shared" si="10"/>
        <v>23</v>
      </c>
      <c r="E104" s="7">
        <v>13</v>
      </c>
      <c r="F104" s="9">
        <v>10</v>
      </c>
      <c r="G104" s="7">
        <v>7</v>
      </c>
      <c r="H104" s="11">
        <v>1</v>
      </c>
      <c r="I104" s="11">
        <v>3</v>
      </c>
      <c r="J104" s="11">
        <v>2</v>
      </c>
      <c r="K104" s="11">
        <v>6</v>
      </c>
      <c r="L104" s="11">
        <v>3</v>
      </c>
      <c r="M104" s="9">
        <v>1</v>
      </c>
      <c r="N104" s="96">
        <v>0</v>
      </c>
      <c r="O104" s="21">
        <v>0</v>
      </c>
      <c r="P104" s="23">
        <v>23</v>
      </c>
      <c r="Q104" s="23"/>
      <c r="R104" s="23"/>
      <c r="S104" s="21"/>
      <c r="T104" s="6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49"/>
      <c r="AG104" s="49"/>
      <c r="BV104" s="47"/>
      <c r="BW104" s="47"/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</row>
    <row r="105" spans="1:90" ht="16.149999999999999" customHeight="1" x14ac:dyDescent="0.2">
      <c r="A105" s="814" t="s">
        <v>130</v>
      </c>
      <c r="B105" s="815"/>
      <c r="C105" s="816"/>
      <c r="D105" s="328">
        <f t="shared" si="10"/>
        <v>0</v>
      </c>
      <c r="E105" s="7">
        <v>0</v>
      </c>
      <c r="F105" s="9">
        <v>0</v>
      </c>
      <c r="G105" s="28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120">
        <v>0</v>
      </c>
      <c r="N105" s="101">
        <v>0</v>
      </c>
      <c r="O105" s="29">
        <v>0</v>
      </c>
      <c r="P105" s="23">
        <v>0</v>
      </c>
      <c r="Q105" s="23"/>
      <c r="R105" s="23"/>
      <c r="S105" s="21"/>
      <c r="T105" s="6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49"/>
      <c r="AG105" s="49"/>
      <c r="BV105" s="47"/>
      <c r="BW105" s="47"/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</row>
    <row r="106" spans="1:90" ht="16.149999999999999" customHeight="1" x14ac:dyDescent="0.2">
      <c r="A106" s="997" t="s">
        <v>131</v>
      </c>
      <c r="B106" s="997"/>
      <c r="C106" s="997"/>
      <c r="D106" s="324">
        <f t="shared" si="10"/>
        <v>0</v>
      </c>
      <c r="E106" s="7">
        <v>0</v>
      </c>
      <c r="F106" s="9">
        <v>0</v>
      </c>
      <c r="G106" s="1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15">
        <v>0</v>
      </c>
      <c r="N106" s="97">
        <v>0</v>
      </c>
      <c r="O106" s="13">
        <v>0</v>
      </c>
      <c r="P106" s="23">
        <v>0</v>
      </c>
      <c r="Q106" s="23"/>
      <c r="R106" s="25"/>
      <c r="S106" s="21"/>
      <c r="T106" s="6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49"/>
      <c r="AG106" s="49"/>
      <c r="BV106" s="47"/>
      <c r="BW106" s="47"/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</row>
    <row r="107" spans="1:90" ht="16.149999999999999" customHeight="1" x14ac:dyDescent="0.2">
      <c r="A107" s="836" t="s">
        <v>4</v>
      </c>
      <c r="B107" s="837"/>
      <c r="C107" s="838"/>
      <c r="D107" s="329">
        <f t="shared" ref="D107:S107" si="11">SUM(D78:D106)</f>
        <v>1696</v>
      </c>
      <c r="E107" s="140">
        <f t="shared" si="11"/>
        <v>640</v>
      </c>
      <c r="F107" s="158">
        <f t="shared" si="11"/>
        <v>1056</v>
      </c>
      <c r="G107" s="43">
        <f t="shared" si="11"/>
        <v>86</v>
      </c>
      <c r="H107" s="44">
        <f t="shared" si="11"/>
        <v>32</v>
      </c>
      <c r="I107" s="44">
        <f t="shared" si="11"/>
        <v>36</v>
      </c>
      <c r="J107" s="44">
        <f t="shared" si="11"/>
        <v>96</v>
      </c>
      <c r="K107" s="44">
        <f t="shared" si="11"/>
        <v>307</v>
      </c>
      <c r="L107" s="44">
        <f t="shared" si="11"/>
        <v>376</v>
      </c>
      <c r="M107" s="330">
        <f t="shared" si="11"/>
        <v>624</v>
      </c>
      <c r="N107" s="331">
        <f t="shared" si="11"/>
        <v>139</v>
      </c>
      <c r="O107" s="332">
        <f t="shared" si="11"/>
        <v>14</v>
      </c>
      <c r="P107" s="44">
        <f t="shared" si="11"/>
        <v>1696</v>
      </c>
      <c r="Q107" s="158">
        <f t="shared" si="11"/>
        <v>3</v>
      </c>
      <c r="R107" s="333">
        <f t="shared" si="11"/>
        <v>0</v>
      </c>
      <c r="S107" s="334">
        <f t="shared" si="11"/>
        <v>0</v>
      </c>
      <c r="T107" s="58" t="s">
        <v>69</v>
      </c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49"/>
      <c r="AG107" s="49"/>
      <c r="BV107" s="47"/>
      <c r="BW107" s="47"/>
      <c r="CG107" s="50"/>
      <c r="CH107" s="50"/>
      <c r="CI107" s="50"/>
      <c r="CJ107" s="50"/>
      <c r="CK107" s="50"/>
      <c r="CL107" s="50"/>
    </row>
    <row r="108" spans="1:90" ht="31.9" customHeight="1" x14ac:dyDescent="0.2">
      <c r="A108" s="171" t="s">
        <v>132</v>
      </c>
      <c r="B108" s="234"/>
      <c r="C108" s="234"/>
      <c r="D108" s="335"/>
      <c r="E108" s="33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49"/>
      <c r="AG108" s="49"/>
      <c r="BV108" s="47"/>
      <c r="BW108" s="47"/>
      <c r="CG108" s="50"/>
      <c r="CH108" s="50"/>
      <c r="CI108" s="50"/>
      <c r="CJ108" s="50"/>
      <c r="CK108" s="50"/>
      <c r="CL108" s="50"/>
    </row>
    <row r="109" spans="1:90" ht="16.149999999999999" customHeight="1" x14ac:dyDescent="0.2">
      <c r="A109" s="839" t="s">
        <v>133</v>
      </c>
      <c r="B109" s="840"/>
      <c r="C109" s="841"/>
      <c r="D109" s="830" t="s">
        <v>4</v>
      </c>
      <c r="E109" s="831"/>
      <c r="F109" s="832"/>
      <c r="G109" s="836" t="s">
        <v>60</v>
      </c>
      <c r="H109" s="837"/>
      <c r="I109" s="837"/>
      <c r="J109" s="837"/>
      <c r="K109" s="837"/>
      <c r="L109" s="837"/>
      <c r="M109" s="837"/>
      <c r="N109" s="857"/>
      <c r="O109" s="832" t="s">
        <v>16</v>
      </c>
      <c r="P109" s="820" t="s">
        <v>37</v>
      </c>
      <c r="Q109" s="820" t="s">
        <v>17</v>
      </c>
      <c r="R109" s="820" t="s">
        <v>99</v>
      </c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49"/>
      <c r="AG109" s="49"/>
      <c r="BV109" s="47"/>
      <c r="BW109" s="47"/>
      <c r="CG109" s="50"/>
      <c r="CH109" s="50"/>
      <c r="CI109" s="50"/>
      <c r="CJ109" s="50"/>
      <c r="CK109" s="50"/>
      <c r="CL109" s="50"/>
    </row>
    <row r="110" spans="1:90" ht="16.149999999999999" customHeight="1" x14ac:dyDescent="0.2">
      <c r="A110" s="842"/>
      <c r="B110" s="843"/>
      <c r="C110" s="844"/>
      <c r="D110" s="833"/>
      <c r="E110" s="834"/>
      <c r="F110" s="835"/>
      <c r="G110" s="888" t="s">
        <v>101</v>
      </c>
      <c r="H110" s="888" t="s">
        <v>102</v>
      </c>
      <c r="I110" s="888" t="s">
        <v>103</v>
      </c>
      <c r="J110" s="888" t="s">
        <v>26</v>
      </c>
      <c r="K110" s="888" t="s">
        <v>27</v>
      </c>
      <c r="L110" s="888" t="s">
        <v>28</v>
      </c>
      <c r="M110" s="888" t="s">
        <v>29</v>
      </c>
      <c r="N110" s="890" t="s">
        <v>30</v>
      </c>
      <c r="O110" s="986"/>
      <c r="P110" s="821"/>
      <c r="Q110" s="821"/>
      <c r="R110" s="821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49"/>
      <c r="AG110" s="49"/>
      <c r="BV110" s="47"/>
      <c r="BW110" s="47"/>
      <c r="CG110" s="50"/>
      <c r="CH110" s="50"/>
      <c r="CI110" s="50"/>
      <c r="CJ110" s="50"/>
      <c r="CK110" s="50"/>
      <c r="CL110" s="50"/>
    </row>
    <row r="111" spans="1:90" ht="16.149999999999999" customHeight="1" x14ac:dyDescent="0.2">
      <c r="A111" s="845"/>
      <c r="B111" s="846"/>
      <c r="C111" s="847"/>
      <c r="D111" s="714" t="s">
        <v>1</v>
      </c>
      <c r="E111" s="305" t="s">
        <v>2</v>
      </c>
      <c r="F111" s="337" t="s">
        <v>3</v>
      </c>
      <c r="G111" s="889"/>
      <c r="H111" s="889"/>
      <c r="I111" s="889"/>
      <c r="J111" s="889"/>
      <c r="K111" s="889"/>
      <c r="L111" s="889"/>
      <c r="M111" s="889"/>
      <c r="N111" s="891"/>
      <c r="O111" s="835"/>
      <c r="P111" s="822"/>
      <c r="Q111" s="822"/>
      <c r="R111" s="822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49"/>
      <c r="BV111" s="47"/>
      <c r="BW111" s="47"/>
      <c r="CG111" s="50"/>
      <c r="CH111" s="50"/>
      <c r="CI111" s="50"/>
      <c r="CJ111" s="50"/>
      <c r="CK111" s="50"/>
      <c r="CL111" s="50"/>
    </row>
    <row r="112" spans="1:90" ht="16.149999999999999" customHeight="1" x14ac:dyDescent="0.2">
      <c r="A112" s="808" t="s">
        <v>134</v>
      </c>
      <c r="B112" s="809"/>
      <c r="C112" s="810"/>
      <c r="D112" s="338">
        <f t="shared" ref="D112:D117" si="12">SUM(G112:N112)</f>
        <v>0</v>
      </c>
      <c r="E112" s="339"/>
      <c r="F112" s="132"/>
      <c r="G112" s="1"/>
      <c r="H112" s="1"/>
      <c r="I112" s="1"/>
      <c r="J112" s="1"/>
      <c r="K112" s="1"/>
      <c r="L112" s="1"/>
      <c r="M112" s="1"/>
      <c r="N112" s="179"/>
      <c r="O112" s="2"/>
      <c r="P112" s="2"/>
      <c r="Q112" s="27"/>
      <c r="R112" s="27"/>
      <c r="S112" s="6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49"/>
      <c r="AF112" s="49"/>
      <c r="BV112" s="47"/>
      <c r="BW112" s="47"/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/>
    </row>
    <row r="113" spans="1:90" ht="16.149999999999999" customHeight="1" x14ac:dyDescent="0.2">
      <c r="A113" s="811" t="s">
        <v>135</v>
      </c>
      <c r="B113" s="812"/>
      <c r="C113" s="813"/>
      <c r="D113" s="325">
        <f>SUM(G113:N113)</f>
        <v>0</v>
      </c>
      <c r="E113" s="340"/>
      <c r="F113" s="341"/>
      <c r="G113" s="18"/>
      <c r="H113" s="18"/>
      <c r="I113" s="18"/>
      <c r="J113" s="18"/>
      <c r="K113" s="18"/>
      <c r="L113" s="18"/>
      <c r="M113" s="18"/>
      <c r="N113" s="183"/>
      <c r="O113" s="19"/>
      <c r="P113" s="19"/>
      <c r="Q113" s="76"/>
      <c r="R113" s="76"/>
      <c r="S113" s="6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49"/>
      <c r="AF113" s="49"/>
      <c r="BV113" s="47"/>
      <c r="BW113" s="47"/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/>
    </row>
    <row r="114" spans="1:90" ht="16.149999999999999" customHeight="1" x14ac:dyDescent="0.2">
      <c r="A114" s="814" t="s">
        <v>136</v>
      </c>
      <c r="B114" s="815"/>
      <c r="C114" s="816"/>
      <c r="D114" s="342">
        <f t="shared" si="12"/>
        <v>0</v>
      </c>
      <c r="E114" s="340"/>
      <c r="F114" s="341"/>
      <c r="G114" s="18"/>
      <c r="H114" s="18"/>
      <c r="I114" s="18"/>
      <c r="J114" s="18"/>
      <c r="K114" s="18"/>
      <c r="L114" s="18"/>
      <c r="M114" s="18"/>
      <c r="N114" s="183"/>
      <c r="O114" s="19"/>
      <c r="P114" s="19"/>
      <c r="Q114" s="76"/>
      <c r="R114" s="76"/>
      <c r="S114" s="6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49"/>
      <c r="AF114" s="49"/>
      <c r="BV114" s="47"/>
      <c r="BW114" s="47"/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/>
    </row>
    <row r="115" spans="1:90" ht="16.149999999999999" customHeight="1" x14ac:dyDescent="0.2">
      <c r="A115" s="814" t="s">
        <v>137</v>
      </c>
      <c r="B115" s="815"/>
      <c r="C115" s="816"/>
      <c r="D115" s="342">
        <f t="shared" si="12"/>
        <v>0</v>
      </c>
      <c r="E115" s="340"/>
      <c r="F115" s="341"/>
      <c r="G115" s="18"/>
      <c r="H115" s="18"/>
      <c r="I115" s="18"/>
      <c r="J115" s="18"/>
      <c r="K115" s="18"/>
      <c r="L115" s="18"/>
      <c r="M115" s="18"/>
      <c r="N115" s="183"/>
      <c r="O115" s="19"/>
      <c r="P115" s="19"/>
      <c r="Q115" s="76"/>
      <c r="R115" s="76"/>
      <c r="S115" s="6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49"/>
      <c r="AF115" s="49"/>
      <c r="BV115" s="47"/>
      <c r="BW115" s="47"/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/>
    </row>
    <row r="116" spans="1:90" ht="16.149999999999999" customHeight="1" x14ac:dyDescent="0.2">
      <c r="A116" s="814" t="s">
        <v>138</v>
      </c>
      <c r="B116" s="815"/>
      <c r="C116" s="816"/>
      <c r="D116" s="342">
        <f t="shared" si="12"/>
        <v>0</v>
      </c>
      <c r="E116" s="340"/>
      <c r="F116" s="341"/>
      <c r="G116" s="18"/>
      <c r="H116" s="18"/>
      <c r="I116" s="18"/>
      <c r="J116" s="18"/>
      <c r="K116" s="18"/>
      <c r="L116" s="18"/>
      <c r="M116" s="18"/>
      <c r="N116" s="183"/>
      <c r="O116" s="19"/>
      <c r="P116" s="19"/>
      <c r="Q116" s="76"/>
      <c r="R116" s="76"/>
      <c r="S116" s="6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49"/>
      <c r="AF116" s="49"/>
      <c r="BV116" s="47"/>
      <c r="BW116" s="47"/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/>
    </row>
    <row r="117" spans="1:90" ht="16.149999999999999" customHeight="1" x14ac:dyDescent="0.2">
      <c r="A117" s="811" t="s">
        <v>139</v>
      </c>
      <c r="B117" s="812"/>
      <c r="C117" s="813"/>
      <c r="D117" s="325">
        <f t="shared" si="12"/>
        <v>0</v>
      </c>
      <c r="E117" s="343"/>
      <c r="F117" s="341"/>
      <c r="G117" s="7"/>
      <c r="H117" s="7"/>
      <c r="I117" s="7"/>
      <c r="J117" s="7"/>
      <c r="K117" s="7"/>
      <c r="L117" s="7"/>
      <c r="M117" s="7"/>
      <c r="N117" s="180"/>
      <c r="O117" s="21"/>
      <c r="P117" s="21"/>
      <c r="Q117" s="23"/>
      <c r="R117" s="102"/>
      <c r="S117" s="6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49"/>
      <c r="AF117" s="49"/>
      <c r="BV117" s="47"/>
      <c r="BW117" s="47"/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/>
    </row>
    <row r="118" spans="1:90" ht="16.149999999999999" customHeight="1" x14ac:dyDescent="0.2">
      <c r="A118" s="836" t="s">
        <v>4</v>
      </c>
      <c r="B118" s="837"/>
      <c r="C118" s="838"/>
      <c r="D118" s="329">
        <f t="shared" ref="D118:R118" si="13">SUM(D112:D117)</f>
        <v>0</v>
      </c>
      <c r="E118" s="329">
        <f t="shared" si="13"/>
        <v>0</v>
      </c>
      <c r="F118" s="334">
        <f t="shared" si="13"/>
        <v>0</v>
      </c>
      <c r="G118" s="43">
        <f t="shared" si="13"/>
        <v>0</v>
      </c>
      <c r="H118" s="43">
        <f t="shared" si="13"/>
        <v>0</v>
      </c>
      <c r="I118" s="43">
        <f t="shared" si="13"/>
        <v>0</v>
      </c>
      <c r="J118" s="43">
        <f t="shared" si="13"/>
        <v>0</v>
      </c>
      <c r="K118" s="43">
        <f t="shared" si="13"/>
        <v>0</v>
      </c>
      <c r="L118" s="43">
        <f t="shared" si="13"/>
        <v>0</v>
      </c>
      <c r="M118" s="43">
        <f t="shared" si="13"/>
        <v>0</v>
      </c>
      <c r="N118" s="344">
        <f t="shared" si="13"/>
        <v>0</v>
      </c>
      <c r="O118" s="332">
        <f t="shared" si="13"/>
        <v>0</v>
      </c>
      <c r="P118" s="334">
        <f t="shared" si="13"/>
        <v>0</v>
      </c>
      <c r="Q118" s="158">
        <f t="shared" si="13"/>
        <v>0</v>
      </c>
      <c r="R118" s="345">
        <f t="shared" si="13"/>
        <v>0</v>
      </c>
      <c r="S118" s="138" t="s">
        <v>69</v>
      </c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49"/>
      <c r="AF118" s="49"/>
      <c r="BV118" s="47"/>
      <c r="BW118" s="47"/>
      <c r="CG118" s="50"/>
      <c r="CH118" s="50"/>
      <c r="CI118" s="50"/>
      <c r="CJ118" s="50"/>
      <c r="CK118" s="50"/>
      <c r="CL118" s="50"/>
    </row>
    <row r="119" spans="1:90" ht="31.9" customHeight="1" x14ac:dyDescent="0.2">
      <c r="A119" s="74" t="s">
        <v>140</v>
      </c>
      <c r="B119" s="320"/>
      <c r="C119" s="320"/>
      <c r="D119" s="320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234"/>
      <c r="R119" s="234"/>
      <c r="S119" s="138"/>
      <c r="T119" s="138"/>
      <c r="U119" s="138"/>
      <c r="V119" s="138"/>
      <c r="W119" s="138"/>
      <c r="X119" s="346"/>
      <c r="Y119" s="138"/>
      <c r="Z119" s="138"/>
      <c r="AA119" s="138"/>
      <c r="AB119" s="138"/>
      <c r="AC119" s="138"/>
      <c r="AD119" s="138"/>
      <c r="AE119" s="49"/>
      <c r="AF119" s="49"/>
      <c r="BV119" s="47"/>
      <c r="BW119" s="47"/>
      <c r="CG119" s="50"/>
      <c r="CH119" s="50"/>
      <c r="CI119" s="50"/>
      <c r="CJ119" s="50"/>
      <c r="CK119" s="50"/>
      <c r="CL119" s="50"/>
    </row>
    <row r="120" spans="1:90" ht="16.149999999999999" customHeight="1" x14ac:dyDescent="0.2">
      <c r="A120" s="879" t="s">
        <v>141</v>
      </c>
      <c r="B120" s="880"/>
      <c r="C120" s="881"/>
      <c r="D120" s="830" t="s">
        <v>4</v>
      </c>
      <c r="E120" s="831"/>
      <c r="F120" s="832"/>
      <c r="G120" s="836" t="s">
        <v>60</v>
      </c>
      <c r="H120" s="837"/>
      <c r="I120" s="837"/>
      <c r="J120" s="837"/>
      <c r="K120" s="837"/>
      <c r="L120" s="857"/>
      <c r="M120" s="832" t="s">
        <v>10</v>
      </c>
      <c r="N120" s="841" t="s">
        <v>18</v>
      </c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49"/>
      <c r="AF120" s="49"/>
      <c r="BV120" s="47"/>
      <c r="BW120" s="47"/>
      <c r="CG120" s="50"/>
      <c r="CH120" s="50"/>
      <c r="CI120" s="50"/>
      <c r="CJ120" s="50"/>
      <c r="CK120" s="50"/>
      <c r="CL120" s="50"/>
    </row>
    <row r="121" spans="1:90" ht="16.149999999999999" customHeight="1" x14ac:dyDescent="0.2">
      <c r="A121" s="882"/>
      <c r="B121" s="883"/>
      <c r="C121" s="884"/>
      <c r="D121" s="991"/>
      <c r="E121" s="992"/>
      <c r="F121" s="986"/>
      <c r="G121" s="863" t="s">
        <v>28</v>
      </c>
      <c r="H121" s="864"/>
      <c r="I121" s="863" t="s">
        <v>29</v>
      </c>
      <c r="J121" s="864"/>
      <c r="K121" s="863" t="s">
        <v>30</v>
      </c>
      <c r="L121" s="865"/>
      <c r="M121" s="986"/>
      <c r="N121" s="844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65"/>
      <c r="AD121" s="65"/>
      <c r="BV121" s="47"/>
      <c r="BW121" s="47"/>
      <c r="CG121" s="50"/>
      <c r="CH121" s="50"/>
      <c r="CI121" s="50"/>
      <c r="CJ121" s="50"/>
      <c r="CK121" s="50"/>
      <c r="CL121" s="50"/>
    </row>
    <row r="122" spans="1:90" ht="16.149999999999999" customHeight="1" x14ac:dyDescent="0.2">
      <c r="A122" s="885"/>
      <c r="B122" s="886"/>
      <c r="C122" s="887"/>
      <c r="D122" s="177" t="s">
        <v>1</v>
      </c>
      <c r="E122" s="710" t="s">
        <v>2</v>
      </c>
      <c r="F122" s="337" t="s">
        <v>3</v>
      </c>
      <c r="G122" s="40" t="s">
        <v>2</v>
      </c>
      <c r="H122" s="707" t="s">
        <v>3</v>
      </c>
      <c r="I122" s="704" t="s">
        <v>2</v>
      </c>
      <c r="J122" s="707" t="s">
        <v>3</v>
      </c>
      <c r="K122" s="704" t="s">
        <v>2</v>
      </c>
      <c r="L122" s="706" t="s">
        <v>3</v>
      </c>
      <c r="M122" s="835"/>
      <c r="N122" s="847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65"/>
      <c r="AD122" s="65"/>
      <c r="BV122" s="47"/>
      <c r="BW122" s="47"/>
      <c r="CG122" s="50"/>
      <c r="CH122" s="50"/>
      <c r="CI122" s="50"/>
      <c r="CJ122" s="50"/>
      <c r="CK122" s="50"/>
      <c r="CL122" s="50"/>
    </row>
    <row r="123" spans="1:90" ht="16.149999999999999" customHeight="1" x14ac:dyDescent="0.2">
      <c r="A123" s="820" t="s">
        <v>142</v>
      </c>
      <c r="B123" s="869" t="s">
        <v>143</v>
      </c>
      <c r="C123" s="870"/>
      <c r="D123" s="347">
        <f>SUM(E123+F123)</f>
        <v>0</v>
      </c>
      <c r="E123" s="347"/>
      <c r="F123" s="348">
        <f t="shared" ref="F123:F125" si="14">SUM(H123+J123+L123)</f>
        <v>0</v>
      </c>
      <c r="G123" s="114"/>
      <c r="H123" s="144"/>
      <c r="I123" s="349"/>
      <c r="J123" s="3"/>
      <c r="K123" s="349"/>
      <c r="L123" s="73"/>
      <c r="M123" s="2"/>
      <c r="N123" s="3"/>
      <c r="O123" s="6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49"/>
      <c r="AB123" s="49"/>
      <c r="BV123" s="47"/>
      <c r="BW123" s="47"/>
      <c r="CA123" s="614"/>
      <c r="CG123" s="615">
        <v>0</v>
      </c>
      <c r="CH123" s="50"/>
      <c r="CI123" s="50"/>
      <c r="CJ123" s="50"/>
      <c r="CK123" s="50"/>
      <c r="CL123" s="50"/>
    </row>
    <row r="124" spans="1:90" ht="16.149999999999999" customHeight="1" x14ac:dyDescent="0.2">
      <c r="A124" s="821"/>
      <c r="B124" s="814" t="s">
        <v>81</v>
      </c>
      <c r="C124" s="816"/>
      <c r="D124" s="326">
        <f>SUM(E124+F124)</f>
        <v>0</v>
      </c>
      <c r="E124" s="326"/>
      <c r="F124" s="350">
        <f t="shared" si="14"/>
        <v>0</v>
      </c>
      <c r="G124" s="208"/>
      <c r="H124" s="351"/>
      <c r="I124" s="210"/>
      <c r="J124" s="20"/>
      <c r="K124" s="210"/>
      <c r="L124" s="64"/>
      <c r="M124" s="19"/>
      <c r="N124" s="20"/>
      <c r="O124" s="6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49"/>
      <c r="AB124" s="49"/>
      <c r="BV124" s="47"/>
      <c r="BW124" s="47"/>
      <c r="CA124" s="614"/>
      <c r="CG124" s="615">
        <v>0</v>
      </c>
      <c r="CH124" s="50"/>
      <c r="CI124" s="50"/>
      <c r="CJ124" s="50"/>
      <c r="CK124" s="50"/>
      <c r="CL124" s="50"/>
    </row>
    <row r="125" spans="1:90" ht="16.149999999999999" customHeight="1" x14ac:dyDescent="0.2">
      <c r="A125" s="821"/>
      <c r="B125" s="871" t="s">
        <v>125</v>
      </c>
      <c r="C125" s="872"/>
      <c r="D125" s="352">
        <f>SUM(E125+F125)</f>
        <v>0</v>
      </c>
      <c r="E125" s="352"/>
      <c r="F125" s="353">
        <f t="shared" si="14"/>
        <v>0</v>
      </c>
      <c r="G125" s="105"/>
      <c r="H125" s="145"/>
      <c r="I125" s="105"/>
      <c r="J125" s="59"/>
      <c r="K125" s="105"/>
      <c r="L125" s="354"/>
      <c r="M125" s="35"/>
      <c r="N125" s="59"/>
      <c r="O125" s="6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49"/>
      <c r="AB125" s="49"/>
      <c r="BV125" s="47"/>
      <c r="BW125" s="47"/>
      <c r="CA125" s="614"/>
      <c r="CG125" s="615">
        <v>0</v>
      </c>
      <c r="CH125" s="50"/>
      <c r="CI125" s="50"/>
      <c r="CJ125" s="50"/>
      <c r="CK125" s="50"/>
      <c r="CL125" s="50"/>
    </row>
    <row r="126" spans="1:90" ht="16.149999999999999" customHeight="1" x14ac:dyDescent="0.2">
      <c r="A126" s="821"/>
      <c r="B126" s="873" t="s">
        <v>144</v>
      </c>
      <c r="C126" s="355" t="s">
        <v>4</v>
      </c>
      <c r="D126" s="352">
        <f>SUM(D127:D131)</f>
        <v>0</v>
      </c>
      <c r="E126" s="352"/>
      <c r="F126" s="353">
        <f>SUM(F127:F131)</f>
        <v>0</v>
      </c>
      <c r="G126" s="113"/>
      <c r="H126" s="370"/>
      <c r="I126" s="616"/>
      <c r="J126" s="80">
        <f>SUM(J127:J131)</f>
        <v>0</v>
      </c>
      <c r="K126" s="616"/>
      <c r="L126" s="356">
        <f>SUM(L127:L131)</f>
        <v>0</v>
      </c>
      <c r="M126" s="159">
        <f>SUM(M127:M131)</f>
        <v>0</v>
      </c>
      <c r="N126" s="80">
        <f>SUM(N127:N131)</f>
        <v>0</v>
      </c>
      <c r="O126" s="58"/>
      <c r="P126" s="138"/>
      <c r="Q126" s="138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BV126" s="47"/>
      <c r="BW126" s="47"/>
      <c r="CG126" s="50"/>
      <c r="CH126" s="50"/>
      <c r="CI126" s="50"/>
      <c r="CJ126" s="50"/>
      <c r="CK126" s="50"/>
      <c r="CL126" s="50"/>
    </row>
    <row r="127" spans="1:90" ht="16.149999999999999" customHeight="1" x14ac:dyDescent="0.2">
      <c r="A127" s="821"/>
      <c r="B127" s="874"/>
      <c r="C127" s="357" t="s">
        <v>145</v>
      </c>
      <c r="D127" s="347">
        <f t="shared" ref="D127:D131" si="15">SUM(E127+F127)</f>
        <v>0</v>
      </c>
      <c r="E127" s="347"/>
      <c r="F127" s="348">
        <f t="shared" ref="F127:F131" si="16">SUM(H127+J127+L127)</f>
        <v>0</v>
      </c>
      <c r="G127" s="208"/>
      <c r="H127" s="351"/>
      <c r="I127" s="210"/>
      <c r="J127" s="20"/>
      <c r="K127" s="617"/>
      <c r="L127" s="64"/>
      <c r="M127" s="19"/>
      <c r="N127" s="20"/>
      <c r="O127" s="6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49"/>
      <c r="AB127" s="49"/>
      <c r="BV127" s="47"/>
      <c r="BW127" s="47"/>
      <c r="CA127" s="614"/>
      <c r="CG127" s="615">
        <v>0</v>
      </c>
      <c r="CH127" s="50"/>
      <c r="CI127" s="50"/>
      <c r="CJ127" s="50"/>
      <c r="CK127" s="50"/>
      <c r="CL127" s="50"/>
    </row>
    <row r="128" spans="1:90" ht="16.149999999999999" customHeight="1" x14ac:dyDescent="0.2">
      <c r="A128" s="821"/>
      <c r="B128" s="874"/>
      <c r="C128" s="360" t="s">
        <v>146</v>
      </c>
      <c r="D128" s="326">
        <f t="shared" si="15"/>
        <v>0</v>
      </c>
      <c r="E128" s="326"/>
      <c r="F128" s="350">
        <f t="shared" si="16"/>
        <v>0</v>
      </c>
      <c r="G128" s="52"/>
      <c r="H128" s="147"/>
      <c r="I128" s="227"/>
      <c r="J128" s="20"/>
      <c r="K128" s="121"/>
      <c r="L128" s="64"/>
      <c r="M128" s="19"/>
      <c r="N128" s="20"/>
      <c r="O128" s="6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49"/>
      <c r="AB128" s="49"/>
      <c r="BV128" s="47"/>
      <c r="BW128" s="47"/>
      <c r="CA128" s="614"/>
      <c r="CG128" s="615">
        <v>0</v>
      </c>
      <c r="CH128" s="50"/>
      <c r="CI128" s="50"/>
      <c r="CJ128" s="50"/>
      <c r="CK128" s="50"/>
      <c r="CL128" s="50"/>
    </row>
    <row r="129" spans="1:90" ht="16.149999999999999" customHeight="1" x14ac:dyDescent="0.2">
      <c r="A129" s="821"/>
      <c r="B129" s="874"/>
      <c r="C129" s="357" t="s">
        <v>147</v>
      </c>
      <c r="D129" s="326">
        <f t="shared" si="15"/>
        <v>0</v>
      </c>
      <c r="E129" s="326"/>
      <c r="F129" s="350">
        <f t="shared" si="16"/>
        <v>0</v>
      </c>
      <c r="G129" s="208"/>
      <c r="H129" s="351"/>
      <c r="I129" s="210"/>
      <c r="J129" s="20"/>
      <c r="K129" s="121"/>
      <c r="L129" s="64"/>
      <c r="M129" s="19"/>
      <c r="N129" s="20"/>
      <c r="O129" s="6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49"/>
      <c r="AB129" s="49"/>
      <c r="BV129" s="47"/>
      <c r="BW129" s="47"/>
      <c r="CA129" s="614"/>
      <c r="CG129" s="615">
        <v>0</v>
      </c>
      <c r="CH129" s="50"/>
      <c r="CI129" s="50"/>
      <c r="CJ129" s="50"/>
      <c r="CK129" s="50"/>
      <c r="CL129" s="50"/>
    </row>
    <row r="130" spans="1:90" ht="16.149999999999999" customHeight="1" x14ac:dyDescent="0.2">
      <c r="A130" s="821"/>
      <c r="B130" s="874"/>
      <c r="C130" s="361" t="s">
        <v>148</v>
      </c>
      <c r="D130" s="326">
        <f t="shared" si="15"/>
        <v>0</v>
      </c>
      <c r="E130" s="326"/>
      <c r="F130" s="350">
        <f t="shared" si="16"/>
        <v>0</v>
      </c>
      <c r="G130" s="52"/>
      <c r="H130" s="147"/>
      <c r="I130" s="227"/>
      <c r="J130" s="20"/>
      <c r="K130" s="121"/>
      <c r="L130" s="64"/>
      <c r="M130" s="618"/>
      <c r="N130" s="20"/>
      <c r="O130" s="6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49"/>
      <c r="AB130" s="49"/>
      <c r="BV130" s="47"/>
      <c r="BW130" s="47"/>
      <c r="CA130" s="614"/>
      <c r="CG130" s="615">
        <v>0</v>
      </c>
      <c r="CH130" s="50"/>
      <c r="CI130" s="50"/>
      <c r="CJ130" s="50"/>
      <c r="CK130" s="50"/>
      <c r="CL130" s="50"/>
    </row>
    <row r="131" spans="1:90" ht="16.149999999999999" customHeight="1" x14ac:dyDescent="0.2">
      <c r="A131" s="822"/>
      <c r="B131" s="875"/>
      <c r="C131" s="357" t="s">
        <v>149</v>
      </c>
      <c r="D131" s="362">
        <f t="shared" si="15"/>
        <v>0</v>
      </c>
      <c r="E131" s="362"/>
      <c r="F131" s="363">
        <f t="shared" si="16"/>
        <v>0</v>
      </c>
      <c r="G131" s="208"/>
      <c r="H131" s="364"/>
      <c r="I131" s="210"/>
      <c r="J131" s="174"/>
      <c r="K131" s="619"/>
      <c r="L131" s="365"/>
      <c r="M131" s="112"/>
      <c r="N131" s="174"/>
      <c r="O131" s="6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49"/>
      <c r="AB131" s="49"/>
      <c r="BV131" s="47"/>
      <c r="BW131" s="47"/>
      <c r="CA131" s="614"/>
      <c r="CG131" s="615">
        <v>0</v>
      </c>
      <c r="CH131" s="50"/>
      <c r="CI131" s="50"/>
      <c r="CJ131" s="50"/>
      <c r="CK131" s="50"/>
      <c r="CL131" s="50"/>
    </row>
    <row r="132" spans="1:90" ht="16.149999999999999" customHeight="1" x14ac:dyDescent="0.2">
      <c r="A132" s="820" t="s">
        <v>150</v>
      </c>
      <c r="B132" s="873" t="s">
        <v>151</v>
      </c>
      <c r="C132" s="366" t="s">
        <v>81</v>
      </c>
      <c r="D132" s="367">
        <f>SUM(E132)</f>
        <v>0</v>
      </c>
      <c r="E132" s="368">
        <f>+I132+K132</f>
        <v>0</v>
      </c>
      <c r="F132" s="368"/>
      <c r="G132" s="114"/>
      <c r="H132" s="144"/>
      <c r="I132" s="620"/>
      <c r="J132" s="621"/>
      <c r="K132" s="1"/>
      <c r="L132" s="622"/>
      <c r="M132" s="2"/>
      <c r="N132" s="2"/>
      <c r="O132" s="623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49"/>
      <c r="AB132" s="49"/>
      <c r="BV132" s="47"/>
      <c r="BW132" s="47"/>
      <c r="CA132" s="614"/>
      <c r="CG132" s="615">
        <v>0</v>
      </c>
      <c r="CH132" s="50"/>
      <c r="CI132" s="50"/>
      <c r="CJ132" s="50"/>
      <c r="CK132" s="50"/>
      <c r="CL132" s="50"/>
    </row>
    <row r="133" spans="1:90" ht="16.149999999999999" customHeight="1" x14ac:dyDescent="0.2">
      <c r="A133" s="821"/>
      <c r="B133" s="874"/>
      <c r="C133" s="372" t="s">
        <v>152</v>
      </c>
      <c r="D133" s="367">
        <f>+E133</f>
        <v>0</v>
      </c>
      <c r="E133" s="368">
        <f>+I133+K133</f>
        <v>0</v>
      </c>
      <c r="F133" s="368"/>
      <c r="G133" s="52"/>
      <c r="H133" s="147"/>
      <c r="I133" s="624"/>
      <c r="J133" s="625"/>
      <c r="K133" s="18"/>
      <c r="L133" s="117"/>
      <c r="M133" s="21"/>
      <c r="N133" s="19"/>
      <c r="O133" s="661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65"/>
      <c r="AD133" s="65"/>
      <c r="AE133" s="65"/>
      <c r="BV133" s="47"/>
      <c r="BW133" s="47"/>
      <c r="CG133" s="50">
        <v>0</v>
      </c>
      <c r="CH133" s="50"/>
      <c r="CI133" s="50"/>
      <c r="CJ133" s="50"/>
      <c r="CK133" s="50"/>
      <c r="CL133" s="50"/>
    </row>
    <row r="134" spans="1:90" ht="16.149999999999999" customHeight="1" x14ac:dyDescent="0.2">
      <c r="A134" s="821"/>
      <c r="B134" s="874"/>
      <c r="C134" s="377" t="s">
        <v>153</v>
      </c>
      <c r="D134" s="378">
        <f>SUM(E134)</f>
        <v>0</v>
      </c>
      <c r="E134" s="379">
        <f>SUM(I134+K134)</f>
        <v>0</v>
      </c>
      <c r="F134" s="350"/>
      <c r="G134" s="52"/>
      <c r="H134" s="147"/>
      <c r="I134" s="624"/>
      <c r="J134" s="625"/>
      <c r="K134" s="18"/>
      <c r="L134" s="117"/>
      <c r="M134" s="21"/>
      <c r="N134" s="19"/>
      <c r="O134" s="623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49"/>
      <c r="AB134" s="49"/>
      <c r="BV134" s="47"/>
      <c r="BW134" s="47"/>
      <c r="CG134" s="50">
        <v>0</v>
      </c>
      <c r="CH134" s="50"/>
      <c r="CI134" s="50"/>
      <c r="CJ134" s="50"/>
      <c r="CK134" s="50"/>
      <c r="CL134" s="50"/>
    </row>
    <row r="135" spans="1:90" ht="16.149999999999999" customHeight="1" x14ac:dyDescent="0.2">
      <c r="A135" s="822"/>
      <c r="B135" s="874"/>
      <c r="C135" s="383" t="s">
        <v>154</v>
      </c>
      <c r="D135" s="384">
        <f>SUM(E135)</f>
        <v>0</v>
      </c>
      <c r="E135" s="352">
        <f>SUM(I135+K135)</f>
        <v>0</v>
      </c>
      <c r="F135" s="350"/>
      <c r="G135" s="105"/>
      <c r="H135" s="145"/>
      <c r="I135" s="626"/>
      <c r="J135" s="627"/>
      <c r="K135" s="34"/>
      <c r="L135" s="628"/>
      <c r="M135" s="13"/>
      <c r="N135" s="35"/>
      <c r="O135" s="623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49"/>
      <c r="AB135" s="49"/>
      <c r="BV135" s="47"/>
      <c r="BW135" s="47"/>
      <c r="CG135" s="50">
        <v>0</v>
      </c>
      <c r="CH135" s="50"/>
      <c r="CI135" s="50"/>
      <c r="CJ135" s="50"/>
      <c r="CK135" s="50"/>
      <c r="CL135" s="50"/>
    </row>
    <row r="136" spans="1:90" ht="16.149999999999999" customHeight="1" x14ac:dyDescent="0.2">
      <c r="A136" s="820" t="s">
        <v>155</v>
      </c>
      <c r="B136" s="820" t="s">
        <v>156</v>
      </c>
      <c r="C136" s="385" t="s">
        <v>157</v>
      </c>
      <c r="D136" s="347">
        <f t="shared" ref="D136:D149" si="17">SUM(E136+F136)</f>
        <v>0</v>
      </c>
      <c r="E136" s="347">
        <f t="shared" ref="E136:F143" si="18">SUM(G136+I136+K136)</f>
        <v>0</v>
      </c>
      <c r="F136" s="348">
        <f t="shared" si="18"/>
        <v>0</v>
      </c>
      <c r="G136" s="18"/>
      <c r="H136" s="19"/>
      <c r="I136" s="18"/>
      <c r="J136" s="20"/>
      <c r="K136" s="18"/>
      <c r="L136" s="64"/>
      <c r="M136" s="19"/>
      <c r="N136" s="20"/>
      <c r="O136" s="6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49"/>
      <c r="AB136" s="49"/>
      <c r="BV136" s="47"/>
      <c r="BW136" s="47"/>
      <c r="CG136" s="50">
        <v>0</v>
      </c>
      <c r="CH136" s="50"/>
      <c r="CI136" s="50"/>
      <c r="CJ136" s="50"/>
      <c r="CK136" s="50"/>
      <c r="CL136" s="50"/>
    </row>
    <row r="137" spans="1:90" ht="16.149999999999999" customHeight="1" x14ac:dyDescent="0.2">
      <c r="A137" s="821"/>
      <c r="B137" s="821"/>
      <c r="C137" s="386" t="s">
        <v>158</v>
      </c>
      <c r="D137" s="352">
        <f t="shared" si="17"/>
        <v>0</v>
      </c>
      <c r="E137" s="352">
        <f t="shared" si="18"/>
        <v>0</v>
      </c>
      <c r="F137" s="353">
        <f t="shared" si="18"/>
        <v>0</v>
      </c>
      <c r="G137" s="12"/>
      <c r="H137" s="35"/>
      <c r="I137" s="34"/>
      <c r="J137" s="59"/>
      <c r="K137" s="34"/>
      <c r="L137" s="354"/>
      <c r="M137" s="35"/>
      <c r="N137" s="59"/>
      <c r="O137" s="6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49"/>
      <c r="AB137" s="49"/>
      <c r="BV137" s="47"/>
      <c r="BW137" s="47"/>
      <c r="CG137" s="50">
        <v>0</v>
      </c>
      <c r="CH137" s="50"/>
      <c r="CI137" s="50"/>
      <c r="CJ137" s="50"/>
      <c r="CK137" s="50"/>
      <c r="CL137" s="50"/>
    </row>
    <row r="138" spans="1:90" ht="16.149999999999999" customHeight="1" x14ac:dyDescent="0.2">
      <c r="A138" s="821"/>
      <c r="B138" s="820" t="s">
        <v>81</v>
      </c>
      <c r="C138" s="385" t="s">
        <v>157</v>
      </c>
      <c r="D138" s="379">
        <f t="shared" si="17"/>
        <v>0</v>
      </c>
      <c r="E138" s="379">
        <f t="shared" si="18"/>
        <v>0</v>
      </c>
      <c r="F138" s="380">
        <f t="shared" si="18"/>
        <v>0</v>
      </c>
      <c r="G138" s="1"/>
      <c r="H138" s="2"/>
      <c r="I138" s="1"/>
      <c r="J138" s="3"/>
      <c r="K138" s="1"/>
      <c r="L138" s="73"/>
      <c r="M138" s="2"/>
      <c r="N138" s="3"/>
      <c r="O138" s="6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49"/>
      <c r="AB138" s="49"/>
      <c r="BV138" s="47"/>
      <c r="BW138" s="47"/>
      <c r="CG138" s="50">
        <v>0</v>
      </c>
      <c r="CH138" s="50"/>
      <c r="CI138" s="50"/>
      <c r="CJ138" s="50"/>
      <c r="CK138" s="50"/>
      <c r="CL138" s="50"/>
    </row>
    <row r="139" spans="1:90" ht="16.149999999999999" customHeight="1" x14ac:dyDescent="0.2">
      <c r="A139" s="822"/>
      <c r="B139" s="822"/>
      <c r="C139" s="387" t="s">
        <v>159</v>
      </c>
      <c r="D139" s="362">
        <f t="shared" si="17"/>
        <v>0</v>
      </c>
      <c r="E139" s="362">
        <f t="shared" si="18"/>
        <v>0</v>
      </c>
      <c r="F139" s="363">
        <f t="shared" si="18"/>
        <v>0</v>
      </c>
      <c r="G139" s="12"/>
      <c r="H139" s="35"/>
      <c r="I139" s="34"/>
      <c r="J139" s="59"/>
      <c r="K139" s="34"/>
      <c r="L139" s="354"/>
      <c r="M139" s="35"/>
      <c r="N139" s="59"/>
      <c r="O139" s="6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49"/>
      <c r="AB139" s="49"/>
      <c r="BV139" s="47"/>
      <c r="BW139" s="47"/>
      <c r="CG139" s="50">
        <v>0</v>
      </c>
      <c r="CH139" s="50"/>
      <c r="CI139" s="50"/>
      <c r="CJ139" s="50"/>
      <c r="CK139" s="50"/>
      <c r="CL139" s="50"/>
    </row>
    <row r="140" spans="1:90" ht="16.149999999999999" customHeight="1" x14ac:dyDescent="0.2">
      <c r="A140" s="820" t="s">
        <v>160</v>
      </c>
      <c r="B140" s="960" t="s">
        <v>144</v>
      </c>
      <c r="C140" s="961"/>
      <c r="D140" s="368">
        <f t="shared" si="17"/>
        <v>0</v>
      </c>
      <c r="E140" s="368">
        <f>SUM(I140+K140)</f>
        <v>0</v>
      </c>
      <c r="F140" s="345">
        <f t="shared" si="18"/>
        <v>0</v>
      </c>
      <c r="G140" s="113"/>
      <c r="H140" s="369"/>
      <c r="I140" s="37"/>
      <c r="J140" s="60"/>
      <c r="K140" s="165"/>
      <c r="L140" s="388"/>
      <c r="M140" s="163"/>
      <c r="N140" s="60"/>
      <c r="O140" s="6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49"/>
      <c r="AB140" s="49"/>
      <c r="BV140" s="47"/>
      <c r="BW140" s="47"/>
      <c r="CG140" s="50">
        <v>0</v>
      </c>
      <c r="CH140" s="50"/>
      <c r="CI140" s="50"/>
      <c r="CJ140" s="50"/>
      <c r="CK140" s="50"/>
      <c r="CL140" s="50"/>
    </row>
    <row r="141" spans="1:90" ht="16.149999999999999" customHeight="1" x14ac:dyDescent="0.2">
      <c r="A141" s="821"/>
      <c r="B141" s="821" t="s">
        <v>156</v>
      </c>
      <c r="C141" s="357" t="s">
        <v>157</v>
      </c>
      <c r="D141" s="347">
        <f t="shared" si="17"/>
        <v>0</v>
      </c>
      <c r="E141" s="347">
        <f>SUM(I141+K141)</f>
        <v>0</v>
      </c>
      <c r="F141" s="348">
        <f t="shared" si="18"/>
        <v>0</v>
      </c>
      <c r="G141" s="56"/>
      <c r="H141" s="123"/>
      <c r="I141" s="18"/>
      <c r="J141" s="20"/>
      <c r="K141" s="182"/>
      <c r="L141" s="389"/>
      <c r="M141" s="19"/>
      <c r="N141" s="20"/>
      <c r="O141" s="6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49"/>
      <c r="AB141" s="49"/>
      <c r="BV141" s="47"/>
      <c r="BW141" s="47"/>
      <c r="CG141" s="50">
        <v>0</v>
      </c>
      <c r="CH141" s="50"/>
      <c r="CI141" s="50"/>
      <c r="CJ141" s="50"/>
      <c r="CK141" s="50"/>
      <c r="CL141" s="50"/>
    </row>
    <row r="142" spans="1:90" ht="16.149999999999999" customHeight="1" x14ac:dyDescent="0.2">
      <c r="A142" s="821"/>
      <c r="B142" s="821"/>
      <c r="C142" s="386" t="s">
        <v>158</v>
      </c>
      <c r="D142" s="352">
        <f t="shared" si="17"/>
        <v>0</v>
      </c>
      <c r="E142" s="352">
        <f>SUM(I142+K142)</f>
        <v>0</v>
      </c>
      <c r="F142" s="353">
        <f t="shared" si="18"/>
        <v>0</v>
      </c>
      <c r="G142" s="53"/>
      <c r="H142" s="211"/>
      <c r="I142" s="175"/>
      <c r="J142" s="174"/>
      <c r="K142" s="91"/>
      <c r="L142" s="390"/>
      <c r="M142" s="112"/>
      <c r="N142" s="174"/>
      <c r="O142" s="6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49"/>
      <c r="AB142" s="49"/>
      <c r="BV142" s="47"/>
      <c r="BW142" s="47"/>
      <c r="CG142" s="50">
        <v>0</v>
      </c>
      <c r="CH142" s="50"/>
      <c r="CI142" s="50"/>
      <c r="CJ142" s="50"/>
      <c r="CK142" s="50"/>
      <c r="CL142" s="50"/>
    </row>
    <row r="143" spans="1:90" ht="16.149999999999999" customHeight="1" x14ac:dyDescent="0.2">
      <c r="A143" s="821"/>
      <c r="B143" s="820" t="s">
        <v>81</v>
      </c>
      <c r="C143" s="385" t="s">
        <v>157</v>
      </c>
      <c r="D143" s="347">
        <f t="shared" si="17"/>
        <v>0</v>
      </c>
      <c r="E143" s="347">
        <f>SUM(I143+K143)</f>
        <v>0</v>
      </c>
      <c r="F143" s="348">
        <f t="shared" si="18"/>
        <v>0</v>
      </c>
      <c r="G143" s="114"/>
      <c r="H143" s="115"/>
      <c r="I143" s="1"/>
      <c r="J143" s="3"/>
      <c r="K143" s="26"/>
      <c r="L143" s="391"/>
      <c r="M143" s="2"/>
      <c r="N143" s="3"/>
      <c r="O143" s="6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49"/>
      <c r="AB143" s="49"/>
      <c r="BV143" s="47"/>
      <c r="BW143" s="47"/>
      <c r="CG143" s="50">
        <v>0</v>
      </c>
      <c r="CH143" s="50"/>
      <c r="CI143" s="50"/>
      <c r="CJ143" s="50"/>
      <c r="CK143" s="50"/>
      <c r="CL143" s="50"/>
    </row>
    <row r="144" spans="1:90" ht="16.149999999999999" customHeight="1" x14ac:dyDescent="0.2">
      <c r="A144" s="822"/>
      <c r="B144" s="822"/>
      <c r="C144" s="387" t="s">
        <v>159</v>
      </c>
      <c r="D144" s="352">
        <f t="shared" si="17"/>
        <v>0</v>
      </c>
      <c r="E144" s="352">
        <f>SUM(I144+K144)</f>
        <v>0</v>
      </c>
      <c r="F144" s="353">
        <f>SUM(J144+L144)</f>
        <v>0</v>
      </c>
      <c r="G144" s="105"/>
      <c r="H144" s="118"/>
      <c r="I144" s="34"/>
      <c r="J144" s="59"/>
      <c r="K144" s="137"/>
      <c r="L144" s="392"/>
      <c r="M144" s="35"/>
      <c r="N144" s="59"/>
      <c r="O144" s="6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49"/>
      <c r="AB144" s="49"/>
      <c r="BV144" s="47"/>
      <c r="BW144" s="47"/>
      <c r="CG144" s="50">
        <v>0</v>
      </c>
      <c r="CH144" s="50"/>
      <c r="CI144" s="50"/>
      <c r="CJ144" s="50"/>
      <c r="CK144" s="50"/>
      <c r="CL144" s="50"/>
    </row>
    <row r="145" spans="1:90" ht="18" customHeight="1" x14ac:dyDescent="0.2">
      <c r="A145" s="962" t="s">
        <v>161</v>
      </c>
      <c r="B145" s="962" t="s">
        <v>162</v>
      </c>
      <c r="C145" s="393" t="s">
        <v>163</v>
      </c>
      <c r="D145" s="347">
        <f t="shared" si="17"/>
        <v>0</v>
      </c>
      <c r="E145" s="347">
        <f t="shared" ref="E145:F149" si="19">SUM(G145+I145+K145)</f>
        <v>0</v>
      </c>
      <c r="F145" s="348">
        <f t="shared" si="19"/>
        <v>0</v>
      </c>
      <c r="G145" s="18"/>
      <c r="H145" s="19"/>
      <c r="I145" s="18"/>
      <c r="J145" s="20"/>
      <c r="K145" s="18"/>
      <c r="L145" s="389"/>
      <c r="M145" s="19"/>
      <c r="N145" s="20"/>
      <c r="O145" s="6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49"/>
      <c r="AB145" s="49"/>
      <c r="BV145" s="47"/>
      <c r="BW145" s="47"/>
      <c r="CG145" s="50">
        <v>0</v>
      </c>
      <c r="CH145" s="50"/>
      <c r="CI145" s="50"/>
      <c r="CJ145" s="50"/>
      <c r="CK145" s="50"/>
      <c r="CL145" s="50"/>
    </row>
    <row r="146" spans="1:90" ht="32.25" customHeight="1" x14ac:dyDescent="0.2">
      <c r="A146" s="963"/>
      <c r="B146" s="963"/>
      <c r="C146" s="394" t="s">
        <v>164</v>
      </c>
      <c r="D146" s="326">
        <f t="shared" si="17"/>
        <v>0</v>
      </c>
      <c r="E146" s="326">
        <f t="shared" si="19"/>
        <v>0</v>
      </c>
      <c r="F146" s="350">
        <f t="shared" si="19"/>
        <v>0</v>
      </c>
      <c r="G146" s="175"/>
      <c r="H146" s="112"/>
      <c r="I146" s="175"/>
      <c r="J146" s="174"/>
      <c r="K146" s="175"/>
      <c r="L146" s="395"/>
      <c r="M146" s="112"/>
      <c r="N146" s="174"/>
      <c r="O146" s="6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49"/>
      <c r="AB146" s="49"/>
      <c r="BV146" s="47"/>
      <c r="BW146" s="47"/>
      <c r="CG146" s="50">
        <v>0</v>
      </c>
      <c r="CH146" s="50"/>
      <c r="CI146" s="50"/>
      <c r="CJ146" s="50"/>
      <c r="CK146" s="50"/>
      <c r="CL146" s="50"/>
    </row>
    <row r="147" spans="1:90" ht="29.25" customHeight="1" x14ac:dyDescent="0.2">
      <c r="A147" s="963"/>
      <c r="B147" s="964"/>
      <c r="C147" s="396" t="s">
        <v>165</v>
      </c>
      <c r="D147" s="352">
        <f t="shared" si="17"/>
        <v>0</v>
      </c>
      <c r="E147" s="352">
        <f t="shared" si="19"/>
        <v>0</v>
      </c>
      <c r="F147" s="353">
        <f t="shared" si="19"/>
        <v>0</v>
      </c>
      <c r="G147" s="12"/>
      <c r="H147" s="13"/>
      <c r="I147" s="12"/>
      <c r="J147" s="14"/>
      <c r="K147" s="24"/>
      <c r="L147" s="392"/>
      <c r="M147" s="13"/>
      <c r="N147" s="13"/>
      <c r="O147" s="6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49"/>
      <c r="AB147" s="49"/>
      <c r="BV147" s="47"/>
      <c r="BW147" s="47"/>
      <c r="CG147" s="50">
        <v>0</v>
      </c>
      <c r="CH147" s="50"/>
      <c r="CI147" s="50"/>
      <c r="CJ147" s="50"/>
      <c r="CK147" s="50"/>
      <c r="CL147" s="50"/>
    </row>
    <row r="148" spans="1:90" ht="37.5" customHeight="1" x14ac:dyDescent="0.2">
      <c r="A148" s="963"/>
      <c r="B148" s="962" t="s">
        <v>166</v>
      </c>
      <c r="C148" s="397" t="s">
        <v>167</v>
      </c>
      <c r="D148" s="379">
        <f t="shared" si="17"/>
        <v>0</v>
      </c>
      <c r="E148" s="379">
        <f t="shared" si="19"/>
        <v>0</v>
      </c>
      <c r="F148" s="380">
        <f t="shared" si="19"/>
        <v>0</v>
      </c>
      <c r="G148" s="114"/>
      <c r="H148" s="115"/>
      <c r="I148" s="1"/>
      <c r="J148" s="3"/>
      <c r="K148" s="26"/>
      <c r="L148" s="73"/>
      <c r="M148" s="115"/>
      <c r="N148" s="2"/>
      <c r="O148" s="6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49"/>
      <c r="AB148" s="49"/>
      <c r="BV148" s="47"/>
      <c r="BW148" s="47"/>
      <c r="CG148" s="50">
        <v>0</v>
      </c>
      <c r="CH148" s="50"/>
      <c r="CI148" s="50"/>
      <c r="CJ148" s="50"/>
      <c r="CK148" s="50"/>
      <c r="CL148" s="50"/>
    </row>
    <row r="149" spans="1:90" ht="30" customHeight="1" x14ac:dyDescent="0.2">
      <c r="A149" s="964"/>
      <c r="B149" s="964"/>
      <c r="C149" s="398" t="s">
        <v>168</v>
      </c>
      <c r="D149" s="352">
        <f t="shared" si="17"/>
        <v>0</v>
      </c>
      <c r="E149" s="352">
        <f t="shared" si="19"/>
        <v>0</v>
      </c>
      <c r="F149" s="353">
        <f t="shared" si="19"/>
        <v>0</v>
      </c>
      <c r="G149" s="105"/>
      <c r="H149" s="106"/>
      <c r="I149" s="12"/>
      <c r="J149" s="14"/>
      <c r="K149" s="24"/>
      <c r="L149" s="39"/>
      <c r="M149" s="106"/>
      <c r="N149" s="13"/>
      <c r="O149" s="6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BV149" s="47"/>
      <c r="BW149" s="47"/>
      <c r="CG149" s="50">
        <v>0</v>
      </c>
      <c r="CH149" s="50"/>
      <c r="CI149" s="50"/>
      <c r="CJ149" s="50"/>
      <c r="CK149" s="50"/>
      <c r="CL149" s="50"/>
    </row>
    <row r="150" spans="1:90" ht="31.9" customHeight="1" x14ac:dyDescent="0.2">
      <c r="A150" s="171" t="s">
        <v>169</v>
      </c>
      <c r="B150" s="320"/>
      <c r="C150" s="320"/>
      <c r="D150" s="320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399"/>
      <c r="P150" s="399"/>
      <c r="Q150" s="399"/>
      <c r="R150" s="399"/>
      <c r="S150" s="399"/>
      <c r="T150" s="399"/>
      <c r="U150" s="399"/>
      <c r="V150" s="399"/>
      <c r="W150" s="399"/>
      <c r="X150" s="39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BV150" s="47"/>
      <c r="BW150" s="47"/>
      <c r="CG150" s="50"/>
      <c r="CH150" s="50"/>
      <c r="CI150" s="50"/>
      <c r="CJ150" s="50"/>
      <c r="CK150" s="50"/>
      <c r="CL150" s="50"/>
    </row>
    <row r="151" spans="1:90" ht="16.149999999999999" customHeight="1" x14ac:dyDescent="0.2">
      <c r="A151" s="879" t="s">
        <v>5</v>
      </c>
      <c r="B151" s="880"/>
      <c r="C151" s="881"/>
      <c r="D151" s="830" t="s">
        <v>4</v>
      </c>
      <c r="E151" s="831"/>
      <c r="F151" s="832"/>
      <c r="G151" s="836" t="s">
        <v>15</v>
      </c>
      <c r="H151" s="837"/>
      <c r="I151" s="837"/>
      <c r="J151" s="837"/>
      <c r="K151" s="837"/>
      <c r="L151" s="837"/>
      <c r="M151" s="837"/>
      <c r="N151" s="837"/>
      <c r="O151" s="837"/>
      <c r="P151" s="837"/>
      <c r="Q151" s="837"/>
      <c r="R151" s="837"/>
      <c r="S151" s="837"/>
      <c r="T151" s="837"/>
      <c r="U151" s="837"/>
      <c r="V151" s="837"/>
      <c r="W151" s="837"/>
      <c r="X151" s="837"/>
      <c r="Y151" s="837"/>
      <c r="Z151" s="857"/>
      <c r="AA151" s="841" t="s">
        <v>18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BV151" s="47"/>
      <c r="BW151" s="47"/>
      <c r="CG151" s="50"/>
      <c r="CH151" s="50"/>
      <c r="CI151" s="50"/>
      <c r="CJ151" s="50"/>
      <c r="CK151" s="50"/>
      <c r="CL151" s="50"/>
    </row>
    <row r="152" spans="1:90" ht="16.149999999999999" customHeight="1" x14ac:dyDescent="0.2">
      <c r="A152" s="882"/>
      <c r="B152" s="883"/>
      <c r="C152" s="884"/>
      <c r="D152" s="991"/>
      <c r="E152" s="992"/>
      <c r="F152" s="986"/>
      <c r="G152" s="861" t="s">
        <v>19</v>
      </c>
      <c r="H152" s="862"/>
      <c r="I152" s="993" t="s">
        <v>20</v>
      </c>
      <c r="J152" s="993"/>
      <c r="K152" s="836" t="s">
        <v>21</v>
      </c>
      <c r="L152" s="838"/>
      <c r="M152" s="836" t="s">
        <v>22</v>
      </c>
      <c r="N152" s="838"/>
      <c r="O152" s="836" t="s">
        <v>23</v>
      </c>
      <c r="P152" s="838"/>
      <c r="Q152" s="836" t="s">
        <v>24</v>
      </c>
      <c r="R152" s="838"/>
      <c r="S152" s="836" t="s">
        <v>170</v>
      </c>
      <c r="T152" s="838"/>
      <c r="U152" s="863" t="s">
        <v>28</v>
      </c>
      <c r="V152" s="864"/>
      <c r="W152" s="863" t="s">
        <v>29</v>
      </c>
      <c r="X152" s="864"/>
      <c r="Y152" s="863" t="s">
        <v>30</v>
      </c>
      <c r="Z152" s="865"/>
      <c r="AA152" s="844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BV152" s="47"/>
      <c r="BW152" s="47"/>
      <c r="CG152" s="50"/>
      <c r="CH152" s="50"/>
      <c r="CI152" s="50"/>
      <c r="CJ152" s="50"/>
      <c r="CK152" s="50"/>
      <c r="CL152" s="50"/>
    </row>
    <row r="153" spans="1:90" ht="16.149999999999999" customHeight="1" x14ac:dyDescent="0.2">
      <c r="A153" s="885"/>
      <c r="B153" s="886"/>
      <c r="C153" s="887"/>
      <c r="D153" s="110" t="s">
        <v>1</v>
      </c>
      <c r="E153" s="17" t="s">
        <v>2</v>
      </c>
      <c r="F153" s="190" t="s">
        <v>3</v>
      </c>
      <c r="G153" s="704" t="s">
        <v>2</v>
      </c>
      <c r="H153" s="707" t="s">
        <v>3</v>
      </c>
      <c r="I153" s="705" t="s">
        <v>2</v>
      </c>
      <c r="J153" s="705" t="s">
        <v>3</v>
      </c>
      <c r="K153" s="704" t="s">
        <v>2</v>
      </c>
      <c r="L153" s="707" t="s">
        <v>3</v>
      </c>
      <c r="M153" s="704" t="s">
        <v>2</v>
      </c>
      <c r="N153" s="707" t="s">
        <v>3</v>
      </c>
      <c r="O153" s="704" t="s">
        <v>2</v>
      </c>
      <c r="P153" s="707" t="s">
        <v>3</v>
      </c>
      <c r="Q153" s="704" t="s">
        <v>2</v>
      </c>
      <c r="R153" s="707" t="s">
        <v>3</v>
      </c>
      <c r="S153" s="704" t="s">
        <v>2</v>
      </c>
      <c r="T153" s="707" t="s">
        <v>3</v>
      </c>
      <c r="U153" s="704" t="s">
        <v>2</v>
      </c>
      <c r="V153" s="707" t="s">
        <v>3</v>
      </c>
      <c r="W153" s="704" t="s">
        <v>2</v>
      </c>
      <c r="X153" s="707" t="s">
        <v>3</v>
      </c>
      <c r="Y153" s="704" t="s">
        <v>2</v>
      </c>
      <c r="Z153" s="706" t="s">
        <v>3</v>
      </c>
      <c r="AA153" s="847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BV153" s="47"/>
      <c r="BW153" s="47"/>
      <c r="CG153" s="50"/>
      <c r="CH153" s="50"/>
      <c r="CI153" s="50"/>
      <c r="CJ153" s="50"/>
      <c r="CK153" s="50"/>
      <c r="CL153" s="50"/>
    </row>
    <row r="154" spans="1:90" ht="16.149999999999999" customHeight="1" x14ac:dyDescent="0.2">
      <c r="A154" s="907" t="s">
        <v>171</v>
      </c>
      <c r="B154" s="908"/>
      <c r="C154" s="909"/>
      <c r="D154" s="400">
        <f>SUM(E154+F154)</f>
        <v>0</v>
      </c>
      <c r="E154" s="61">
        <f t="shared" ref="E154:F157" si="20">SUM(G154+I154+K154+M154+O154+Q154+U154)</f>
        <v>0</v>
      </c>
      <c r="F154" s="401">
        <f t="shared" si="20"/>
        <v>0</v>
      </c>
      <c r="G154" s="56"/>
      <c r="H154" s="173"/>
      <c r="I154" s="56"/>
      <c r="J154" s="173"/>
      <c r="K154" s="182"/>
      <c r="L154" s="20"/>
      <c r="M154" s="18"/>
      <c r="N154" s="20"/>
      <c r="O154" s="18"/>
      <c r="P154" s="20"/>
      <c r="Q154" s="18"/>
      <c r="R154" s="20"/>
      <c r="S154" s="56"/>
      <c r="T154" s="173"/>
      <c r="U154" s="56"/>
      <c r="V154" s="173"/>
      <c r="W154" s="56"/>
      <c r="X154" s="173"/>
      <c r="Y154" s="56"/>
      <c r="Z154" s="382"/>
      <c r="AA154" s="19"/>
      <c r="AB154" s="6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49"/>
      <c r="AO154" s="49"/>
      <c r="BV154" s="47"/>
      <c r="BW154" s="47"/>
      <c r="CG154" s="50">
        <v>0</v>
      </c>
      <c r="CH154" s="50"/>
      <c r="CI154" s="50"/>
      <c r="CJ154" s="50"/>
      <c r="CK154" s="50"/>
      <c r="CL154" s="50"/>
    </row>
    <row r="155" spans="1:90" ht="16.149999999999999" customHeight="1" x14ac:dyDescent="0.2">
      <c r="A155" s="814" t="s">
        <v>172</v>
      </c>
      <c r="B155" s="815"/>
      <c r="C155" s="816"/>
      <c r="D155" s="402">
        <f>SUM(E155+F155)</f>
        <v>0</v>
      </c>
      <c r="E155" s="61">
        <f t="shared" si="20"/>
        <v>0</v>
      </c>
      <c r="F155" s="401">
        <f t="shared" si="20"/>
        <v>0</v>
      </c>
      <c r="G155" s="56"/>
      <c r="H155" s="173"/>
      <c r="I155" s="56"/>
      <c r="J155" s="173"/>
      <c r="K155" s="182"/>
      <c r="L155" s="20"/>
      <c r="M155" s="18"/>
      <c r="N155" s="20"/>
      <c r="O155" s="18"/>
      <c r="P155" s="20"/>
      <c r="Q155" s="18"/>
      <c r="R155" s="20"/>
      <c r="S155" s="52"/>
      <c r="T155" s="147"/>
      <c r="U155" s="56"/>
      <c r="V155" s="173"/>
      <c r="W155" s="52"/>
      <c r="X155" s="147"/>
      <c r="Y155" s="52"/>
      <c r="Z155" s="262"/>
      <c r="AA155" s="19"/>
      <c r="AB155" s="6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49"/>
      <c r="AO155" s="49"/>
      <c r="BV155" s="47"/>
      <c r="BW155" s="47"/>
      <c r="CG155" s="50">
        <v>0</v>
      </c>
      <c r="CH155" s="50"/>
      <c r="CI155" s="50"/>
      <c r="CJ155" s="50"/>
      <c r="CK155" s="50"/>
      <c r="CL155" s="50"/>
    </row>
    <row r="156" spans="1:90" ht="16.149999999999999" customHeight="1" x14ac:dyDescent="0.2">
      <c r="A156" s="1021" t="s">
        <v>173</v>
      </c>
      <c r="B156" s="1022"/>
      <c r="C156" s="1023"/>
      <c r="D156" s="403">
        <f>SUM(E156+F156)</f>
        <v>0</v>
      </c>
      <c r="E156" s="61">
        <f t="shared" si="20"/>
        <v>0</v>
      </c>
      <c r="F156" s="401">
        <f t="shared" si="20"/>
        <v>0</v>
      </c>
      <c r="G156" s="56"/>
      <c r="H156" s="173"/>
      <c r="I156" s="56"/>
      <c r="J156" s="173"/>
      <c r="K156" s="182"/>
      <c r="L156" s="20"/>
      <c r="M156" s="18"/>
      <c r="N156" s="20"/>
      <c r="O156" s="18"/>
      <c r="P156" s="20"/>
      <c r="Q156" s="18"/>
      <c r="R156" s="20"/>
      <c r="S156" s="52"/>
      <c r="T156" s="147"/>
      <c r="U156" s="56"/>
      <c r="V156" s="173"/>
      <c r="W156" s="52"/>
      <c r="X156" s="147"/>
      <c r="Y156" s="52"/>
      <c r="Z156" s="262"/>
      <c r="AA156" s="19"/>
      <c r="AB156" s="6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49"/>
      <c r="AO156" s="49"/>
      <c r="BV156" s="47"/>
      <c r="BW156" s="47"/>
      <c r="CG156" s="50">
        <v>0</v>
      </c>
      <c r="CH156" s="50"/>
      <c r="CI156" s="50"/>
      <c r="CJ156" s="50"/>
      <c r="CK156" s="50"/>
      <c r="CL156" s="50"/>
    </row>
    <row r="157" spans="1:90" ht="16.149999999999999" customHeight="1" x14ac:dyDescent="0.2">
      <c r="A157" s="871" t="s">
        <v>174</v>
      </c>
      <c r="B157" s="928"/>
      <c r="C157" s="872"/>
      <c r="D157" s="404">
        <f>SUM(E157+F157)</f>
        <v>0</v>
      </c>
      <c r="E157" s="42">
        <f t="shared" si="20"/>
        <v>0</v>
      </c>
      <c r="F157" s="109">
        <f t="shared" si="20"/>
        <v>0</v>
      </c>
      <c r="G157" s="105"/>
      <c r="H157" s="145"/>
      <c r="I157" s="105"/>
      <c r="J157" s="145"/>
      <c r="K157" s="24"/>
      <c r="L157" s="14"/>
      <c r="M157" s="12"/>
      <c r="N157" s="14"/>
      <c r="O157" s="12"/>
      <c r="P157" s="14"/>
      <c r="Q157" s="12"/>
      <c r="R157" s="14"/>
      <c r="S157" s="105"/>
      <c r="T157" s="145"/>
      <c r="U157" s="105"/>
      <c r="V157" s="145"/>
      <c r="W157" s="105"/>
      <c r="X157" s="145"/>
      <c r="Y157" s="105"/>
      <c r="Z157" s="154"/>
      <c r="AA157" s="13"/>
      <c r="AB157" s="6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49"/>
      <c r="AO157" s="49"/>
      <c r="BV157" s="47"/>
      <c r="BW157" s="47"/>
      <c r="CG157" s="50">
        <v>0</v>
      </c>
      <c r="CH157" s="50"/>
      <c r="CI157" s="50"/>
      <c r="CJ157" s="50"/>
      <c r="CK157" s="50"/>
      <c r="CL157" s="50"/>
    </row>
    <row r="158" spans="1:90" ht="31.9" customHeight="1" x14ac:dyDescent="0.2">
      <c r="A158" s="171" t="s">
        <v>175</v>
      </c>
      <c r="B158" s="405"/>
      <c r="C158" s="320"/>
      <c r="D158" s="127"/>
      <c r="E158" s="127"/>
      <c r="F158" s="231"/>
      <c r="G158" s="231"/>
      <c r="H158" s="231"/>
      <c r="I158" s="202"/>
      <c r="J158" s="406"/>
      <c r="K158" s="407"/>
      <c r="L158" s="202"/>
      <c r="M158" s="408"/>
      <c r="N158" s="408"/>
      <c r="AA158" s="65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65"/>
      <c r="BV158" s="47"/>
      <c r="BW158" s="47"/>
      <c r="CG158" s="50"/>
      <c r="CH158" s="50"/>
      <c r="CI158" s="50"/>
      <c r="CJ158" s="50"/>
      <c r="CK158" s="50"/>
      <c r="CL158" s="50"/>
    </row>
    <row r="159" spans="1:90" ht="16.149999999999999" customHeight="1" x14ac:dyDescent="0.2">
      <c r="A159" s="879" t="s">
        <v>5</v>
      </c>
      <c r="B159" s="880"/>
      <c r="C159" s="881"/>
      <c r="D159" s="831" t="s">
        <v>4</v>
      </c>
      <c r="E159" s="831"/>
      <c r="F159" s="832"/>
      <c r="G159" s="836" t="s">
        <v>15</v>
      </c>
      <c r="H159" s="837"/>
      <c r="I159" s="837"/>
      <c r="J159" s="838"/>
      <c r="AA159" s="6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65"/>
      <c r="BV159" s="47"/>
      <c r="BW159" s="47"/>
      <c r="CG159" s="50"/>
      <c r="CH159" s="50"/>
      <c r="CI159" s="50"/>
      <c r="CJ159" s="50"/>
      <c r="CK159" s="50"/>
      <c r="CL159" s="50"/>
    </row>
    <row r="160" spans="1:90" ht="16.149999999999999" customHeight="1" x14ac:dyDescent="0.2">
      <c r="A160" s="882"/>
      <c r="B160" s="883"/>
      <c r="C160" s="884"/>
      <c r="D160" s="834"/>
      <c r="E160" s="834"/>
      <c r="F160" s="835"/>
      <c r="G160" s="820" t="s">
        <v>176</v>
      </c>
      <c r="H160" s="820" t="s">
        <v>177</v>
      </c>
      <c r="I160" s="820" t="s">
        <v>62</v>
      </c>
      <c r="J160" s="820" t="s">
        <v>178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AA160" s="65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65"/>
      <c r="BV160" s="47"/>
      <c r="BW160" s="47"/>
      <c r="CG160" s="50"/>
      <c r="CH160" s="50"/>
      <c r="CI160" s="50"/>
      <c r="CJ160" s="50"/>
      <c r="CK160" s="50"/>
      <c r="CL160" s="50"/>
    </row>
    <row r="161" spans="1:118" ht="16.149999999999999" customHeight="1" x14ac:dyDescent="0.2">
      <c r="A161" s="885"/>
      <c r="B161" s="886"/>
      <c r="C161" s="887"/>
      <c r="D161" s="715" t="s">
        <v>1</v>
      </c>
      <c r="E161" s="177" t="s">
        <v>2</v>
      </c>
      <c r="F161" s="709" t="s">
        <v>3</v>
      </c>
      <c r="G161" s="822"/>
      <c r="H161" s="822"/>
      <c r="I161" s="822"/>
      <c r="J161" s="822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BV161" s="47"/>
      <c r="BW161" s="47"/>
      <c r="CG161" s="50"/>
      <c r="CH161" s="50"/>
      <c r="CI161" s="50"/>
      <c r="CJ161" s="50"/>
      <c r="CK161" s="50"/>
      <c r="CL161" s="50"/>
    </row>
    <row r="162" spans="1:118" ht="16.149999999999999" customHeight="1" x14ac:dyDescent="0.2">
      <c r="A162" s="1024" t="s">
        <v>179</v>
      </c>
      <c r="B162" s="1025"/>
      <c r="C162" s="1026"/>
      <c r="D162" s="410">
        <f>SUM(G162:J162)</f>
        <v>0</v>
      </c>
      <c r="E162" s="160"/>
      <c r="F162" s="27"/>
      <c r="G162" s="1"/>
      <c r="H162" s="1"/>
      <c r="I162" s="1"/>
      <c r="J162" s="27"/>
      <c r="K162" s="6"/>
      <c r="L162" s="195"/>
      <c r="M162" s="195"/>
      <c r="N162" s="195"/>
      <c r="O162" s="195"/>
      <c r="P162" s="195"/>
      <c r="Q162" s="195"/>
      <c r="R162" s="195"/>
      <c r="S162" s="195"/>
      <c r="T162" s="195"/>
      <c r="U162" s="195"/>
      <c r="V162" s="195"/>
      <c r="W162" s="49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BV162" s="47"/>
      <c r="BW162" s="47"/>
      <c r="CG162" s="50">
        <v>0</v>
      </c>
      <c r="CH162" s="50"/>
      <c r="CI162" s="50"/>
      <c r="CJ162" s="50"/>
      <c r="CK162" s="50"/>
      <c r="CL162" s="50"/>
    </row>
    <row r="163" spans="1:118" ht="16.149999999999999" customHeight="1" x14ac:dyDescent="0.2">
      <c r="A163" s="988" t="s">
        <v>180</v>
      </c>
      <c r="B163" s="989"/>
      <c r="C163" s="990"/>
      <c r="D163" s="327">
        <f>SUM(G163:J163)</f>
        <v>0</v>
      </c>
      <c r="E163" s="102"/>
      <c r="F163" s="76"/>
      <c r="G163" s="28"/>
      <c r="H163" s="28"/>
      <c r="I163" s="28"/>
      <c r="J163" s="102"/>
      <c r="K163" s="6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  <c r="V163" s="195"/>
      <c r="W163" s="49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BV163" s="47"/>
      <c r="BW163" s="47"/>
      <c r="CG163" s="50">
        <v>0</v>
      </c>
      <c r="CH163" s="50"/>
      <c r="CI163" s="50"/>
      <c r="CJ163" s="50"/>
      <c r="CK163" s="50"/>
      <c r="CL163" s="50"/>
    </row>
    <row r="164" spans="1:118" s="107" customFormat="1" ht="16.149999999999999" customHeight="1" x14ac:dyDescent="0.2">
      <c r="A164" s="855" t="s">
        <v>181</v>
      </c>
      <c r="B164" s="855"/>
      <c r="C164" s="856"/>
      <c r="D164" s="411">
        <f>SUM(G164:J164)</f>
        <v>0</v>
      </c>
      <c r="E164" s="25"/>
      <c r="F164" s="25"/>
      <c r="G164" s="12"/>
      <c r="H164" s="12"/>
      <c r="I164" s="12"/>
      <c r="J164" s="25"/>
      <c r="K164" s="6"/>
      <c r="L164" s="195"/>
      <c r="M164" s="195"/>
      <c r="N164" s="195"/>
      <c r="O164" s="195"/>
      <c r="P164" s="195"/>
      <c r="Q164" s="195"/>
      <c r="R164" s="195"/>
      <c r="S164" s="195"/>
      <c r="T164" s="195"/>
      <c r="U164" s="195"/>
      <c r="V164" s="195"/>
      <c r="W164" s="412"/>
      <c r="X164" s="413"/>
      <c r="Y164" s="413"/>
      <c r="Z164" s="413"/>
      <c r="AA164" s="414"/>
      <c r="AB164" s="414"/>
      <c r="AC164" s="414"/>
      <c r="AD164" s="414"/>
      <c r="AE164" s="414"/>
      <c r="AF164" s="414"/>
      <c r="AG164" s="65"/>
      <c r="AH164" s="414"/>
      <c r="AI164" s="414"/>
      <c r="AJ164" s="414"/>
      <c r="AK164" s="414"/>
      <c r="AL164" s="414"/>
      <c r="AM164" s="414"/>
      <c r="AN164" s="414"/>
      <c r="AO164" s="415"/>
      <c r="AP164" s="415"/>
      <c r="AR164" s="416"/>
      <c r="AS164" s="416"/>
      <c r="AT164" s="416"/>
      <c r="AV164" s="416"/>
      <c r="AX164" s="413"/>
      <c r="AY164" s="416"/>
      <c r="BA164" s="413"/>
      <c r="BB164" s="413"/>
      <c r="BC164" s="413"/>
      <c r="BD164" s="416"/>
      <c r="BF164" s="416"/>
      <c r="BH164" s="413"/>
      <c r="BI164" s="413"/>
      <c r="BJ164" s="413"/>
      <c r="BK164" s="413"/>
      <c r="BL164" s="413"/>
      <c r="BM164" s="413"/>
      <c r="BN164" s="413"/>
      <c r="BO164" s="416"/>
      <c r="BQ164" s="413"/>
      <c r="BR164" s="413"/>
      <c r="BS164" s="413"/>
      <c r="BT164" s="413"/>
      <c r="BU164" s="416"/>
      <c r="BV164" s="417"/>
      <c r="BW164" s="418"/>
      <c r="BX164" s="139"/>
      <c r="BY164" s="419"/>
      <c r="BZ164" s="139"/>
      <c r="CA164" s="48"/>
      <c r="CB164" s="48"/>
      <c r="CC164" s="48"/>
      <c r="CD164" s="48"/>
      <c r="CE164" s="48"/>
      <c r="CF164" s="48"/>
      <c r="CG164" s="50">
        <v>0</v>
      </c>
      <c r="CH164" s="50"/>
      <c r="CI164" s="50"/>
      <c r="CJ164" s="50"/>
      <c r="CK164" s="50"/>
      <c r="CL164" s="50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17"/>
      <c r="DB164" s="417"/>
      <c r="DC164" s="417"/>
      <c r="DD164" s="417"/>
      <c r="DE164" s="417"/>
      <c r="DF164" s="417"/>
      <c r="DG164" s="417"/>
      <c r="DH164" s="417"/>
      <c r="DI164" s="417"/>
      <c r="DJ164" s="417"/>
      <c r="DK164" s="417"/>
      <c r="DL164" s="417"/>
      <c r="DM164" s="417"/>
      <c r="DN164" s="417"/>
    </row>
    <row r="165" spans="1:118" ht="31.9" customHeight="1" x14ac:dyDescent="0.2">
      <c r="A165" s="92" t="s">
        <v>182</v>
      </c>
      <c r="B165" s="420"/>
      <c r="C165" s="420"/>
      <c r="D165" s="33"/>
      <c r="E165" s="33"/>
      <c r="F165" s="33"/>
      <c r="G165" s="421"/>
      <c r="H165" s="421"/>
      <c r="I165" s="422"/>
      <c r="J165" s="422"/>
      <c r="K165" s="423"/>
      <c r="L165" s="424"/>
      <c r="M165" s="423"/>
      <c r="N165" s="425"/>
      <c r="O165" s="49"/>
      <c r="P165" s="49"/>
      <c r="Q165" s="49"/>
      <c r="R165" s="49"/>
      <c r="S165" s="49"/>
      <c r="T165" s="49"/>
      <c r="U165" s="49"/>
      <c r="V165" s="49"/>
      <c r="W165" s="49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BV165" s="47"/>
      <c r="BW165" s="47"/>
      <c r="CG165" s="50"/>
      <c r="CH165" s="50"/>
      <c r="CI165" s="50"/>
      <c r="CJ165" s="50"/>
      <c r="CK165" s="50"/>
      <c r="CL165" s="50"/>
    </row>
    <row r="166" spans="1:118" ht="25.15" customHeight="1" x14ac:dyDescent="0.2">
      <c r="A166" s="839" t="s">
        <v>183</v>
      </c>
      <c r="B166" s="840"/>
      <c r="C166" s="841"/>
      <c r="D166" s="830" t="s">
        <v>184</v>
      </c>
      <c r="E166" s="831"/>
      <c r="F166" s="832"/>
      <c r="G166" s="848" t="s">
        <v>15</v>
      </c>
      <c r="H166" s="849"/>
      <c r="I166" s="849"/>
      <c r="J166" s="849"/>
      <c r="K166" s="849"/>
      <c r="L166" s="849"/>
      <c r="M166" s="849"/>
      <c r="N166" s="849"/>
      <c r="O166" s="849"/>
      <c r="P166" s="849"/>
      <c r="Q166" s="849"/>
      <c r="R166" s="849"/>
      <c r="S166" s="849"/>
      <c r="T166" s="849"/>
      <c r="U166" s="849"/>
      <c r="V166" s="850"/>
      <c r="W166" s="916" t="s">
        <v>16</v>
      </c>
      <c r="X166" s="919" t="s">
        <v>17</v>
      </c>
      <c r="Y166" s="41" t="s">
        <v>185</v>
      </c>
      <c r="Z166" s="832" t="s">
        <v>6</v>
      </c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BV166" s="47"/>
      <c r="BW166" s="47"/>
      <c r="CG166" s="50"/>
      <c r="CH166" s="50"/>
      <c r="CI166" s="50"/>
      <c r="CJ166" s="50"/>
      <c r="CK166" s="50"/>
      <c r="CL166" s="50"/>
    </row>
    <row r="167" spans="1:118" ht="16.149999999999999" customHeight="1" x14ac:dyDescent="0.2">
      <c r="A167" s="842"/>
      <c r="B167" s="843"/>
      <c r="C167" s="844"/>
      <c r="D167" s="833"/>
      <c r="E167" s="834"/>
      <c r="F167" s="835"/>
      <c r="G167" s="848" t="s">
        <v>176</v>
      </c>
      <c r="H167" s="851"/>
      <c r="I167" s="849" t="s">
        <v>25</v>
      </c>
      <c r="J167" s="851"/>
      <c r="K167" s="849" t="s">
        <v>186</v>
      </c>
      <c r="L167" s="851"/>
      <c r="M167" s="849" t="s">
        <v>61</v>
      </c>
      <c r="N167" s="851"/>
      <c r="O167" s="849" t="s">
        <v>187</v>
      </c>
      <c r="P167" s="851"/>
      <c r="Q167" s="849" t="s">
        <v>62</v>
      </c>
      <c r="R167" s="851"/>
      <c r="S167" s="987" t="s">
        <v>29</v>
      </c>
      <c r="T167" s="853"/>
      <c r="U167" s="987" t="s">
        <v>30</v>
      </c>
      <c r="V167" s="854"/>
      <c r="W167" s="917"/>
      <c r="X167" s="920"/>
      <c r="Y167" s="919" t="s">
        <v>11</v>
      </c>
      <c r="Z167" s="986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65"/>
      <c r="AO167" s="65"/>
      <c r="AP167" s="65"/>
      <c r="BV167" s="47"/>
      <c r="BW167" s="47"/>
      <c r="CG167" s="50"/>
      <c r="CH167" s="50"/>
      <c r="CI167" s="50"/>
      <c r="CJ167" s="50"/>
      <c r="CK167" s="50"/>
      <c r="CL167" s="50"/>
    </row>
    <row r="168" spans="1:118" ht="16.149999999999999" customHeight="1" x14ac:dyDescent="0.2">
      <c r="A168" s="845"/>
      <c r="B168" s="846"/>
      <c r="C168" s="847"/>
      <c r="D168" s="426" t="s">
        <v>1</v>
      </c>
      <c r="E168" s="427" t="s">
        <v>2</v>
      </c>
      <c r="F168" s="718" t="s">
        <v>3</v>
      </c>
      <c r="G168" s="428" t="s">
        <v>2</v>
      </c>
      <c r="H168" s="429" t="s">
        <v>3</v>
      </c>
      <c r="I168" s="430" t="s">
        <v>2</v>
      </c>
      <c r="J168" s="429" t="s">
        <v>3</v>
      </c>
      <c r="K168" s="430" t="s">
        <v>2</v>
      </c>
      <c r="L168" s="429" t="s">
        <v>3</v>
      </c>
      <c r="M168" s="430" t="s">
        <v>2</v>
      </c>
      <c r="N168" s="429" t="s">
        <v>3</v>
      </c>
      <c r="O168" s="430" t="s">
        <v>2</v>
      </c>
      <c r="P168" s="429" t="s">
        <v>3</v>
      </c>
      <c r="Q168" s="430" t="s">
        <v>2</v>
      </c>
      <c r="R168" s="429" t="s">
        <v>3</v>
      </c>
      <c r="S168" s="431" t="s">
        <v>2</v>
      </c>
      <c r="T168" s="432" t="s">
        <v>3</v>
      </c>
      <c r="U168" s="431" t="s">
        <v>2</v>
      </c>
      <c r="V168" s="717" t="s">
        <v>3</v>
      </c>
      <c r="W168" s="918"/>
      <c r="X168" s="921"/>
      <c r="Y168" s="921"/>
      <c r="Z168" s="835"/>
      <c r="AA168" s="5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65"/>
      <c r="AO168" s="65"/>
      <c r="AP168" s="65"/>
      <c r="BV168" s="47"/>
      <c r="BW168" s="47"/>
      <c r="CG168" s="50"/>
      <c r="CH168" s="50"/>
      <c r="CI168" s="50"/>
      <c r="CJ168" s="50"/>
      <c r="CK168" s="50"/>
      <c r="CL168" s="50"/>
    </row>
    <row r="169" spans="1:118" ht="16.149999999999999" customHeight="1" x14ac:dyDescent="0.2">
      <c r="A169" s="1027" t="s">
        <v>188</v>
      </c>
      <c r="B169" s="965" t="s">
        <v>189</v>
      </c>
      <c r="C169" s="966"/>
      <c r="D169" s="434">
        <f t="shared" ref="D169:D199" si="21">SUM(E169+F169)</f>
        <v>82</v>
      </c>
      <c r="E169" s="435">
        <f t="shared" ref="E169:F182" si="22">SUM(G169+I169+K169+M169+O169+Q169+S169+U169)</f>
        <v>41</v>
      </c>
      <c r="F169" s="436">
        <f t="shared" si="22"/>
        <v>41</v>
      </c>
      <c r="G169" s="148">
        <v>6</v>
      </c>
      <c r="H169" s="149">
        <v>4</v>
      </c>
      <c r="I169" s="150">
        <v>1</v>
      </c>
      <c r="J169" s="149">
        <v>1</v>
      </c>
      <c r="K169" s="150">
        <v>0</v>
      </c>
      <c r="L169" s="149">
        <v>4</v>
      </c>
      <c r="M169" s="150">
        <v>4</v>
      </c>
      <c r="N169" s="149">
        <v>1</v>
      </c>
      <c r="O169" s="150">
        <v>9</v>
      </c>
      <c r="P169" s="149">
        <v>6</v>
      </c>
      <c r="Q169" s="150">
        <v>4</v>
      </c>
      <c r="R169" s="149">
        <v>1</v>
      </c>
      <c r="S169" s="150">
        <v>10</v>
      </c>
      <c r="T169" s="149">
        <v>19</v>
      </c>
      <c r="U169" s="150">
        <v>7</v>
      </c>
      <c r="V169" s="437">
        <v>5</v>
      </c>
      <c r="W169" s="438">
        <v>0</v>
      </c>
      <c r="X169" s="439">
        <v>0</v>
      </c>
      <c r="Y169" s="439"/>
      <c r="Z169" s="141"/>
      <c r="AA169" s="6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49"/>
      <c r="BV169" s="47"/>
      <c r="BW169" s="47"/>
      <c r="CG169" s="50">
        <v>0</v>
      </c>
      <c r="CH169" s="50">
        <v>0</v>
      </c>
      <c r="CI169" s="50">
        <v>0</v>
      </c>
      <c r="CJ169" s="50"/>
      <c r="CK169" s="50"/>
      <c r="CL169" s="50"/>
    </row>
    <row r="170" spans="1:118" ht="16.149999999999999" customHeight="1" x14ac:dyDescent="0.2">
      <c r="A170" s="1028"/>
      <c r="B170" s="967" t="s">
        <v>190</v>
      </c>
      <c r="C170" s="968"/>
      <c r="D170" s="440">
        <f t="shared" si="21"/>
        <v>617</v>
      </c>
      <c r="E170" s="441">
        <f t="shared" si="22"/>
        <v>246</v>
      </c>
      <c r="F170" s="442">
        <f t="shared" si="22"/>
        <v>371</v>
      </c>
      <c r="G170" s="443">
        <v>9</v>
      </c>
      <c r="H170" s="444">
        <v>4</v>
      </c>
      <c r="I170" s="445">
        <v>11</v>
      </c>
      <c r="J170" s="444">
        <v>6</v>
      </c>
      <c r="K170" s="445">
        <v>11</v>
      </c>
      <c r="L170" s="444">
        <v>9</v>
      </c>
      <c r="M170" s="445">
        <v>15</v>
      </c>
      <c r="N170" s="444">
        <v>12</v>
      </c>
      <c r="O170" s="445">
        <v>24</v>
      </c>
      <c r="P170" s="444">
        <v>32</v>
      </c>
      <c r="Q170" s="445">
        <v>32</v>
      </c>
      <c r="R170" s="444">
        <v>50</v>
      </c>
      <c r="S170" s="445">
        <v>69</v>
      </c>
      <c r="T170" s="444">
        <v>124</v>
      </c>
      <c r="U170" s="445">
        <v>75</v>
      </c>
      <c r="V170" s="446">
        <v>134</v>
      </c>
      <c r="W170" s="447">
        <v>79</v>
      </c>
      <c r="X170" s="448">
        <v>131</v>
      </c>
      <c r="Y170" s="448">
        <v>76</v>
      </c>
      <c r="Z170" s="143"/>
      <c r="AA170" s="6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49"/>
      <c r="BV170" s="47"/>
      <c r="BW170" s="47"/>
      <c r="CG170" s="50">
        <v>0</v>
      </c>
      <c r="CH170" s="50">
        <v>0</v>
      </c>
      <c r="CI170" s="50">
        <v>0</v>
      </c>
      <c r="CJ170" s="50"/>
      <c r="CK170" s="50"/>
      <c r="CL170" s="50"/>
    </row>
    <row r="171" spans="1:118" ht="16.149999999999999" customHeight="1" x14ac:dyDescent="0.2">
      <c r="A171" s="821" t="s">
        <v>191</v>
      </c>
      <c r="B171" s="1031" t="s">
        <v>192</v>
      </c>
      <c r="C171" s="1031"/>
      <c r="D171" s="402">
        <f t="shared" si="21"/>
        <v>0</v>
      </c>
      <c r="E171" s="449">
        <f t="shared" si="22"/>
        <v>0</v>
      </c>
      <c r="F171" s="450">
        <f t="shared" si="22"/>
        <v>0</v>
      </c>
      <c r="G171" s="451"/>
      <c r="H171" s="452"/>
      <c r="I171" s="453"/>
      <c r="J171" s="452"/>
      <c r="K171" s="453"/>
      <c r="L171" s="452"/>
      <c r="M171" s="453"/>
      <c r="N171" s="452"/>
      <c r="O171" s="453"/>
      <c r="P171" s="452"/>
      <c r="Q171" s="453"/>
      <c r="R171" s="452"/>
      <c r="S171" s="453"/>
      <c r="T171" s="452"/>
      <c r="U171" s="453"/>
      <c r="V171" s="454"/>
      <c r="W171" s="455"/>
      <c r="X171" s="456"/>
      <c r="Y171" s="456"/>
      <c r="Z171" s="457"/>
      <c r="AA171" s="6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49"/>
      <c r="BV171" s="47"/>
      <c r="BW171" s="47"/>
      <c r="CG171" s="50">
        <v>0</v>
      </c>
      <c r="CH171" s="50">
        <v>0</v>
      </c>
      <c r="CI171" s="50">
        <v>0</v>
      </c>
      <c r="CJ171" s="50"/>
      <c r="CK171" s="50"/>
      <c r="CL171" s="50"/>
    </row>
    <row r="172" spans="1:118" ht="16.149999999999999" customHeight="1" x14ac:dyDescent="0.2">
      <c r="A172" s="821"/>
      <c r="B172" s="998" t="s">
        <v>193</v>
      </c>
      <c r="C172" s="998"/>
      <c r="D172" s="403">
        <f t="shared" si="21"/>
        <v>0</v>
      </c>
      <c r="E172" s="135">
        <f t="shared" si="22"/>
        <v>0</v>
      </c>
      <c r="F172" s="458">
        <f t="shared" si="22"/>
        <v>0</v>
      </c>
      <c r="G172" s="151"/>
      <c r="H172" s="152"/>
      <c r="I172" s="153"/>
      <c r="J172" s="152"/>
      <c r="K172" s="153"/>
      <c r="L172" s="152"/>
      <c r="M172" s="153"/>
      <c r="N172" s="152"/>
      <c r="O172" s="153"/>
      <c r="P172" s="152"/>
      <c r="Q172" s="153"/>
      <c r="R172" s="152"/>
      <c r="S172" s="153"/>
      <c r="T172" s="152"/>
      <c r="U172" s="153"/>
      <c r="V172" s="459"/>
      <c r="W172" s="460"/>
      <c r="X172" s="461"/>
      <c r="Y172" s="461"/>
      <c r="Z172" s="142"/>
      <c r="AA172" s="6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49"/>
      <c r="BV172" s="47"/>
      <c r="BW172" s="47"/>
      <c r="CG172" s="50">
        <v>0</v>
      </c>
      <c r="CH172" s="50">
        <v>0</v>
      </c>
      <c r="CI172" s="50">
        <v>0</v>
      </c>
      <c r="CJ172" s="50"/>
      <c r="CK172" s="50"/>
      <c r="CL172" s="50"/>
    </row>
    <row r="173" spans="1:118" ht="16.149999999999999" customHeight="1" x14ac:dyDescent="0.2">
      <c r="A173" s="821"/>
      <c r="B173" s="998" t="s">
        <v>194</v>
      </c>
      <c r="C173" s="998"/>
      <c r="D173" s="403">
        <f t="shared" si="21"/>
        <v>0</v>
      </c>
      <c r="E173" s="135">
        <f t="shared" si="22"/>
        <v>0</v>
      </c>
      <c r="F173" s="458">
        <f t="shared" si="22"/>
        <v>0</v>
      </c>
      <c r="G173" s="151"/>
      <c r="H173" s="152"/>
      <c r="I173" s="153"/>
      <c r="J173" s="152"/>
      <c r="K173" s="153"/>
      <c r="L173" s="152"/>
      <c r="M173" s="153"/>
      <c r="N173" s="152"/>
      <c r="O173" s="153"/>
      <c r="P173" s="152"/>
      <c r="Q173" s="153"/>
      <c r="R173" s="152"/>
      <c r="S173" s="153"/>
      <c r="T173" s="152"/>
      <c r="U173" s="153"/>
      <c r="V173" s="459"/>
      <c r="W173" s="460"/>
      <c r="X173" s="461"/>
      <c r="Y173" s="461"/>
      <c r="Z173" s="462"/>
      <c r="AA173" s="6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49"/>
      <c r="BV173" s="47"/>
      <c r="BW173" s="47"/>
      <c r="CG173" s="50">
        <v>0</v>
      </c>
      <c r="CH173" s="50">
        <v>0</v>
      </c>
      <c r="CI173" s="50">
        <v>0</v>
      </c>
      <c r="CJ173" s="50"/>
      <c r="CK173" s="50"/>
      <c r="CL173" s="50"/>
    </row>
    <row r="174" spans="1:118" ht="16.149999999999999" customHeight="1" x14ac:dyDescent="0.2">
      <c r="A174" s="822"/>
      <c r="B174" s="1029" t="s">
        <v>195</v>
      </c>
      <c r="C174" s="1029"/>
      <c r="D174" s="404">
        <f t="shared" si="21"/>
        <v>0</v>
      </c>
      <c r="E174" s="128">
        <f t="shared" si="22"/>
        <v>0</v>
      </c>
      <c r="F174" s="463">
        <f t="shared" si="22"/>
        <v>0</v>
      </c>
      <c r="G174" s="443"/>
      <c r="H174" s="444"/>
      <c r="I174" s="445"/>
      <c r="J174" s="444"/>
      <c r="K174" s="445"/>
      <c r="L174" s="444"/>
      <c r="M174" s="445"/>
      <c r="N174" s="444"/>
      <c r="O174" s="445"/>
      <c r="P174" s="444"/>
      <c r="Q174" s="445"/>
      <c r="R174" s="444"/>
      <c r="S174" s="445"/>
      <c r="T174" s="444"/>
      <c r="U174" s="445"/>
      <c r="V174" s="446"/>
      <c r="W174" s="447"/>
      <c r="X174" s="448"/>
      <c r="Y174" s="448"/>
      <c r="Z174" s="464"/>
      <c r="AA174" s="6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49"/>
      <c r="BV174" s="47"/>
      <c r="BW174" s="47"/>
      <c r="CG174" s="50">
        <v>0</v>
      </c>
      <c r="CH174" s="50">
        <v>0</v>
      </c>
      <c r="CI174" s="50">
        <v>0</v>
      </c>
      <c r="CJ174" s="50"/>
      <c r="CK174" s="50"/>
      <c r="CL174" s="50"/>
    </row>
    <row r="175" spans="1:118" ht="16.149999999999999" customHeight="1" x14ac:dyDescent="0.2">
      <c r="A175" s="820" t="s">
        <v>196</v>
      </c>
      <c r="B175" s="1030" t="s">
        <v>192</v>
      </c>
      <c r="C175" s="1030"/>
      <c r="D175" s="400">
        <f t="shared" si="21"/>
        <v>61</v>
      </c>
      <c r="E175" s="133">
        <f t="shared" si="22"/>
        <v>27</v>
      </c>
      <c r="F175" s="465">
        <f t="shared" si="22"/>
        <v>34</v>
      </c>
      <c r="G175" s="148">
        <v>3</v>
      </c>
      <c r="H175" s="149"/>
      <c r="I175" s="150"/>
      <c r="J175" s="149"/>
      <c r="K175" s="150"/>
      <c r="L175" s="149"/>
      <c r="M175" s="150">
        <v>1</v>
      </c>
      <c r="N175" s="149"/>
      <c r="O175" s="150">
        <v>2</v>
      </c>
      <c r="P175" s="149">
        <v>4</v>
      </c>
      <c r="Q175" s="150">
        <v>3</v>
      </c>
      <c r="R175" s="149">
        <v>13</v>
      </c>
      <c r="S175" s="150">
        <v>17</v>
      </c>
      <c r="T175" s="149">
        <v>15</v>
      </c>
      <c r="U175" s="150">
        <v>1</v>
      </c>
      <c r="V175" s="437">
        <v>2</v>
      </c>
      <c r="W175" s="438">
        <v>0</v>
      </c>
      <c r="X175" s="439"/>
      <c r="Y175" s="439"/>
      <c r="Z175" s="466"/>
      <c r="AA175" s="6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49"/>
      <c r="BV175" s="47"/>
      <c r="BW175" s="47"/>
      <c r="CG175" s="50">
        <v>0</v>
      </c>
      <c r="CH175" s="50">
        <v>0</v>
      </c>
      <c r="CI175" s="50">
        <v>0</v>
      </c>
      <c r="CJ175" s="50"/>
      <c r="CK175" s="50"/>
      <c r="CL175" s="50"/>
    </row>
    <row r="176" spans="1:118" ht="16.149999999999999" customHeight="1" x14ac:dyDescent="0.2">
      <c r="A176" s="821"/>
      <c r="B176" s="998" t="s">
        <v>193</v>
      </c>
      <c r="C176" s="998"/>
      <c r="D176" s="403">
        <f t="shared" si="21"/>
        <v>193</v>
      </c>
      <c r="E176" s="135">
        <f t="shared" si="22"/>
        <v>94</v>
      </c>
      <c r="F176" s="458">
        <f t="shared" si="22"/>
        <v>99</v>
      </c>
      <c r="G176" s="151">
        <v>7</v>
      </c>
      <c r="H176" s="152"/>
      <c r="I176" s="153">
        <v>1</v>
      </c>
      <c r="J176" s="152">
        <v>1</v>
      </c>
      <c r="K176" s="153">
        <v>1</v>
      </c>
      <c r="L176" s="152">
        <v>2</v>
      </c>
      <c r="M176" s="153">
        <v>8</v>
      </c>
      <c r="N176" s="152">
        <v>1</v>
      </c>
      <c r="O176" s="153">
        <v>10</v>
      </c>
      <c r="P176" s="152">
        <v>8</v>
      </c>
      <c r="Q176" s="153">
        <v>25</v>
      </c>
      <c r="R176" s="152">
        <v>44</v>
      </c>
      <c r="S176" s="153">
        <v>36</v>
      </c>
      <c r="T176" s="152">
        <v>38</v>
      </c>
      <c r="U176" s="153">
        <v>6</v>
      </c>
      <c r="V176" s="459">
        <v>5</v>
      </c>
      <c r="W176" s="460">
        <v>0</v>
      </c>
      <c r="X176" s="461"/>
      <c r="Y176" s="461"/>
      <c r="Z176" s="142"/>
      <c r="AA176" s="6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49"/>
      <c r="BV176" s="47"/>
      <c r="BW176" s="47"/>
      <c r="CG176" s="50">
        <v>0</v>
      </c>
      <c r="CH176" s="50">
        <v>0</v>
      </c>
      <c r="CI176" s="50">
        <v>0</v>
      </c>
      <c r="CJ176" s="50"/>
      <c r="CK176" s="50"/>
      <c r="CL176" s="50"/>
    </row>
    <row r="177" spans="1:90" ht="16.149999999999999" customHeight="1" x14ac:dyDescent="0.2">
      <c r="A177" s="821"/>
      <c r="B177" s="998" t="s">
        <v>194</v>
      </c>
      <c r="C177" s="998"/>
      <c r="D177" s="403">
        <f t="shared" si="21"/>
        <v>62</v>
      </c>
      <c r="E177" s="135">
        <f t="shared" si="22"/>
        <v>27</v>
      </c>
      <c r="F177" s="458">
        <f t="shared" si="22"/>
        <v>35</v>
      </c>
      <c r="G177" s="151">
        <v>3</v>
      </c>
      <c r="H177" s="152"/>
      <c r="I177" s="153"/>
      <c r="J177" s="152"/>
      <c r="K177" s="153"/>
      <c r="L177" s="152"/>
      <c r="M177" s="153">
        <v>1</v>
      </c>
      <c r="N177" s="152"/>
      <c r="O177" s="153">
        <v>2</v>
      </c>
      <c r="P177" s="152">
        <v>4</v>
      </c>
      <c r="Q177" s="153">
        <v>3</v>
      </c>
      <c r="R177" s="152">
        <v>14</v>
      </c>
      <c r="S177" s="153">
        <v>17</v>
      </c>
      <c r="T177" s="152">
        <v>15</v>
      </c>
      <c r="U177" s="153">
        <v>1</v>
      </c>
      <c r="V177" s="459">
        <v>2</v>
      </c>
      <c r="W177" s="460">
        <v>0</v>
      </c>
      <c r="X177" s="461"/>
      <c r="Y177" s="461"/>
      <c r="Z177" s="466"/>
      <c r="AA177" s="6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49"/>
      <c r="BV177" s="47"/>
      <c r="BW177" s="47"/>
      <c r="CG177" s="50">
        <v>0</v>
      </c>
      <c r="CH177" s="50">
        <v>0</v>
      </c>
      <c r="CI177" s="50">
        <v>0</v>
      </c>
      <c r="CJ177" s="50"/>
      <c r="CK177" s="50"/>
      <c r="CL177" s="50"/>
    </row>
    <row r="178" spans="1:90" ht="16.149999999999999" customHeight="1" x14ac:dyDescent="0.2">
      <c r="A178" s="822"/>
      <c r="B178" s="1029" t="s">
        <v>195</v>
      </c>
      <c r="C178" s="1029"/>
      <c r="D178" s="404">
        <f t="shared" si="21"/>
        <v>51</v>
      </c>
      <c r="E178" s="128">
        <f t="shared" si="22"/>
        <v>22</v>
      </c>
      <c r="F178" s="463">
        <f t="shared" si="22"/>
        <v>29</v>
      </c>
      <c r="G178" s="443">
        <v>1</v>
      </c>
      <c r="H178" s="444"/>
      <c r="I178" s="445">
        <v>1</v>
      </c>
      <c r="J178" s="444"/>
      <c r="K178" s="445"/>
      <c r="L178" s="444">
        <v>1</v>
      </c>
      <c r="M178" s="445">
        <v>2</v>
      </c>
      <c r="N178" s="444"/>
      <c r="O178" s="445">
        <v>3</v>
      </c>
      <c r="P178" s="444">
        <v>5</v>
      </c>
      <c r="Q178" s="445">
        <v>9</v>
      </c>
      <c r="R178" s="444">
        <v>12</v>
      </c>
      <c r="S178" s="445">
        <v>5</v>
      </c>
      <c r="T178" s="444">
        <v>11</v>
      </c>
      <c r="U178" s="445">
        <v>1</v>
      </c>
      <c r="V178" s="446"/>
      <c r="W178" s="447">
        <v>0</v>
      </c>
      <c r="X178" s="448"/>
      <c r="Y178" s="448"/>
      <c r="Z178" s="457"/>
      <c r="AA178" s="6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49"/>
      <c r="BV178" s="47"/>
      <c r="BW178" s="47"/>
      <c r="CG178" s="50">
        <v>0</v>
      </c>
      <c r="CH178" s="50">
        <v>0</v>
      </c>
      <c r="CI178" s="50">
        <v>0</v>
      </c>
      <c r="CJ178" s="50"/>
      <c r="CK178" s="50"/>
      <c r="CL178" s="50"/>
    </row>
    <row r="179" spans="1:90" ht="16.149999999999999" customHeight="1" x14ac:dyDescent="0.2">
      <c r="A179" s="820" t="s">
        <v>79</v>
      </c>
      <c r="B179" s="1030" t="s">
        <v>192</v>
      </c>
      <c r="C179" s="1030"/>
      <c r="D179" s="400">
        <f t="shared" si="21"/>
        <v>50</v>
      </c>
      <c r="E179" s="133">
        <f t="shared" si="22"/>
        <v>15</v>
      </c>
      <c r="F179" s="465">
        <f t="shared" si="22"/>
        <v>35</v>
      </c>
      <c r="G179" s="148"/>
      <c r="H179" s="149"/>
      <c r="I179" s="150"/>
      <c r="J179" s="149"/>
      <c r="K179" s="150"/>
      <c r="L179" s="149"/>
      <c r="M179" s="150">
        <v>2</v>
      </c>
      <c r="N179" s="149">
        <v>2</v>
      </c>
      <c r="O179" s="150">
        <v>1</v>
      </c>
      <c r="P179" s="149">
        <v>3</v>
      </c>
      <c r="Q179" s="150">
        <v>5</v>
      </c>
      <c r="R179" s="149">
        <v>3</v>
      </c>
      <c r="S179" s="150">
        <v>6</v>
      </c>
      <c r="T179" s="149">
        <v>26</v>
      </c>
      <c r="U179" s="150">
        <v>1</v>
      </c>
      <c r="V179" s="437">
        <v>1</v>
      </c>
      <c r="W179" s="438">
        <v>0</v>
      </c>
      <c r="X179" s="439"/>
      <c r="Y179" s="439"/>
      <c r="Z179" s="466"/>
      <c r="AA179" s="6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49"/>
      <c r="BV179" s="47"/>
      <c r="BW179" s="47"/>
      <c r="CG179" s="50">
        <v>0</v>
      </c>
      <c r="CH179" s="50">
        <v>0</v>
      </c>
      <c r="CI179" s="50">
        <v>0</v>
      </c>
      <c r="CJ179" s="50"/>
      <c r="CK179" s="50"/>
      <c r="CL179" s="50"/>
    </row>
    <row r="180" spans="1:90" ht="16.149999999999999" customHeight="1" x14ac:dyDescent="0.2">
      <c r="A180" s="821"/>
      <c r="B180" s="998" t="s">
        <v>193</v>
      </c>
      <c r="C180" s="998"/>
      <c r="D180" s="403">
        <f t="shared" si="21"/>
        <v>104</v>
      </c>
      <c r="E180" s="135">
        <f t="shared" si="22"/>
        <v>34</v>
      </c>
      <c r="F180" s="458">
        <f t="shared" si="22"/>
        <v>70</v>
      </c>
      <c r="G180" s="151"/>
      <c r="H180" s="152"/>
      <c r="I180" s="153"/>
      <c r="J180" s="152"/>
      <c r="K180" s="153"/>
      <c r="L180" s="152"/>
      <c r="M180" s="153">
        <v>2</v>
      </c>
      <c r="N180" s="152">
        <v>4</v>
      </c>
      <c r="O180" s="153">
        <v>5</v>
      </c>
      <c r="P180" s="152">
        <v>7</v>
      </c>
      <c r="Q180" s="153">
        <v>10</v>
      </c>
      <c r="R180" s="152">
        <v>4</v>
      </c>
      <c r="S180" s="153">
        <v>17</v>
      </c>
      <c r="T180" s="152">
        <v>48</v>
      </c>
      <c r="U180" s="153"/>
      <c r="V180" s="459">
        <v>7</v>
      </c>
      <c r="W180" s="460">
        <v>1</v>
      </c>
      <c r="X180" s="461"/>
      <c r="Y180" s="461"/>
      <c r="Z180" s="467"/>
      <c r="AA180" s="6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49"/>
      <c r="BV180" s="47"/>
      <c r="BW180" s="47"/>
      <c r="CG180" s="50">
        <v>0</v>
      </c>
      <c r="CH180" s="50">
        <v>0</v>
      </c>
      <c r="CI180" s="50">
        <v>0</v>
      </c>
      <c r="CJ180" s="50"/>
      <c r="CK180" s="50"/>
      <c r="CL180" s="50"/>
    </row>
    <row r="181" spans="1:90" ht="16.149999999999999" customHeight="1" x14ac:dyDescent="0.2">
      <c r="A181" s="821"/>
      <c r="B181" s="998" t="s">
        <v>194</v>
      </c>
      <c r="C181" s="998"/>
      <c r="D181" s="403">
        <f t="shared" si="21"/>
        <v>50</v>
      </c>
      <c r="E181" s="135">
        <f t="shared" si="22"/>
        <v>15</v>
      </c>
      <c r="F181" s="458">
        <f t="shared" si="22"/>
        <v>35</v>
      </c>
      <c r="G181" s="151"/>
      <c r="H181" s="152"/>
      <c r="I181" s="153"/>
      <c r="J181" s="152"/>
      <c r="K181" s="153"/>
      <c r="L181" s="152"/>
      <c r="M181" s="153">
        <v>2</v>
      </c>
      <c r="N181" s="152">
        <v>2</v>
      </c>
      <c r="O181" s="153">
        <v>1</v>
      </c>
      <c r="P181" s="152">
        <v>4</v>
      </c>
      <c r="Q181" s="153">
        <v>5</v>
      </c>
      <c r="R181" s="152">
        <v>3</v>
      </c>
      <c r="S181" s="153">
        <v>7</v>
      </c>
      <c r="T181" s="152">
        <v>25</v>
      </c>
      <c r="U181" s="153"/>
      <c r="V181" s="459">
        <v>1</v>
      </c>
      <c r="W181" s="460">
        <v>0</v>
      </c>
      <c r="X181" s="461"/>
      <c r="Y181" s="461"/>
      <c r="Z181" s="468"/>
      <c r="AA181" s="6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49"/>
      <c r="BV181" s="47"/>
      <c r="BW181" s="47"/>
      <c r="CG181" s="50">
        <v>0</v>
      </c>
      <c r="CH181" s="50">
        <v>0</v>
      </c>
      <c r="CI181" s="50">
        <v>0</v>
      </c>
      <c r="CJ181" s="50"/>
      <c r="CK181" s="50"/>
      <c r="CL181" s="50"/>
    </row>
    <row r="182" spans="1:90" ht="16.149999999999999" customHeight="1" x14ac:dyDescent="0.2">
      <c r="A182" s="822"/>
      <c r="B182" s="1029" t="s">
        <v>195</v>
      </c>
      <c r="C182" s="1029"/>
      <c r="D182" s="404">
        <f t="shared" si="21"/>
        <v>33</v>
      </c>
      <c r="E182" s="128">
        <f t="shared" si="22"/>
        <v>11</v>
      </c>
      <c r="F182" s="463">
        <f t="shared" si="22"/>
        <v>22</v>
      </c>
      <c r="G182" s="443"/>
      <c r="H182" s="444"/>
      <c r="I182" s="445"/>
      <c r="J182" s="444"/>
      <c r="K182" s="445"/>
      <c r="L182" s="444"/>
      <c r="M182" s="445">
        <v>1</v>
      </c>
      <c r="N182" s="444">
        <v>2</v>
      </c>
      <c r="O182" s="445">
        <v>1</v>
      </c>
      <c r="P182" s="444">
        <v>2</v>
      </c>
      <c r="Q182" s="445">
        <v>4</v>
      </c>
      <c r="R182" s="444">
        <v>1</v>
      </c>
      <c r="S182" s="445">
        <v>4</v>
      </c>
      <c r="T182" s="444">
        <v>14</v>
      </c>
      <c r="U182" s="445">
        <v>1</v>
      </c>
      <c r="V182" s="446">
        <v>3</v>
      </c>
      <c r="W182" s="447">
        <v>1</v>
      </c>
      <c r="X182" s="448"/>
      <c r="Y182" s="448"/>
      <c r="Z182" s="457"/>
      <c r="AA182" s="6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49"/>
      <c r="BV182" s="47"/>
      <c r="BW182" s="47"/>
      <c r="CG182" s="50">
        <v>0</v>
      </c>
      <c r="CH182" s="50">
        <v>0</v>
      </c>
      <c r="CI182" s="50">
        <v>0</v>
      </c>
      <c r="CJ182" s="50"/>
      <c r="CK182" s="50"/>
      <c r="CL182" s="50"/>
    </row>
    <row r="183" spans="1:90" ht="16.149999999999999" customHeight="1" x14ac:dyDescent="0.2">
      <c r="A183" s="820" t="s">
        <v>197</v>
      </c>
      <c r="B183" s="1030" t="s">
        <v>192</v>
      </c>
      <c r="C183" s="1030"/>
      <c r="D183" s="400">
        <f t="shared" si="21"/>
        <v>31</v>
      </c>
      <c r="E183" s="133">
        <f>SUM(G183+I183+K183+M183+O183+Q183+U183)</f>
        <v>19</v>
      </c>
      <c r="F183" s="465">
        <f>SUM(H183+J183+L183+N183+P183+R183+V183)</f>
        <v>12</v>
      </c>
      <c r="G183" s="148">
        <v>6</v>
      </c>
      <c r="H183" s="149">
        <v>4</v>
      </c>
      <c r="I183" s="150">
        <v>2</v>
      </c>
      <c r="J183" s="149">
        <v>2</v>
      </c>
      <c r="K183" s="150">
        <v>3</v>
      </c>
      <c r="L183" s="149">
        <v>3</v>
      </c>
      <c r="M183" s="150">
        <v>1</v>
      </c>
      <c r="N183" s="149"/>
      <c r="O183" s="150">
        <v>5</v>
      </c>
      <c r="P183" s="149">
        <v>3</v>
      </c>
      <c r="Q183" s="150">
        <v>2</v>
      </c>
      <c r="R183" s="149"/>
      <c r="S183" s="469"/>
      <c r="T183" s="470"/>
      <c r="U183" s="469"/>
      <c r="V183" s="471"/>
      <c r="W183" s="472"/>
      <c r="X183" s="473"/>
      <c r="Y183" s="473"/>
      <c r="Z183" s="466"/>
      <c r="AA183" s="6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49"/>
      <c r="BV183" s="47"/>
      <c r="BW183" s="47"/>
      <c r="CG183" s="50">
        <v>0</v>
      </c>
      <c r="CH183" s="50">
        <v>0</v>
      </c>
      <c r="CI183" s="50"/>
      <c r="CJ183" s="50"/>
      <c r="CK183" s="50"/>
      <c r="CL183" s="50"/>
    </row>
    <row r="184" spans="1:90" ht="16.149999999999999" customHeight="1" x14ac:dyDescent="0.2">
      <c r="A184" s="821"/>
      <c r="B184" s="998" t="s">
        <v>193</v>
      </c>
      <c r="C184" s="998"/>
      <c r="D184" s="403">
        <f t="shared" si="21"/>
        <v>87</v>
      </c>
      <c r="E184" s="135">
        <f>SUM(G184+I184+K184+M184+O184+Q184+U184)</f>
        <v>47</v>
      </c>
      <c r="F184" s="458">
        <f>SUM(H184+J184+L184+N184+P184+R184+V184)</f>
        <v>40</v>
      </c>
      <c r="G184" s="151">
        <v>15</v>
      </c>
      <c r="H184" s="152">
        <v>19</v>
      </c>
      <c r="I184" s="153">
        <v>6</v>
      </c>
      <c r="J184" s="152">
        <v>7</v>
      </c>
      <c r="K184" s="153">
        <v>10</v>
      </c>
      <c r="L184" s="152">
        <v>3</v>
      </c>
      <c r="M184" s="153">
        <v>1</v>
      </c>
      <c r="N184" s="152"/>
      <c r="O184" s="153">
        <v>13</v>
      </c>
      <c r="P184" s="152">
        <v>9</v>
      </c>
      <c r="Q184" s="153">
        <v>2</v>
      </c>
      <c r="R184" s="152">
        <v>2</v>
      </c>
      <c r="S184" s="474"/>
      <c r="T184" s="475"/>
      <c r="U184" s="474"/>
      <c r="V184" s="476"/>
      <c r="W184" s="477"/>
      <c r="X184" s="478"/>
      <c r="Y184" s="478"/>
      <c r="Z184" s="467"/>
      <c r="AA184" s="6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49"/>
      <c r="BV184" s="47"/>
      <c r="BW184" s="47"/>
      <c r="CG184" s="50">
        <v>0</v>
      </c>
      <c r="CH184" s="50">
        <v>0</v>
      </c>
      <c r="CI184" s="50"/>
      <c r="CJ184" s="50"/>
      <c r="CK184" s="50"/>
      <c r="CL184" s="50"/>
    </row>
    <row r="185" spans="1:90" ht="16.149999999999999" customHeight="1" x14ac:dyDescent="0.2">
      <c r="A185" s="821"/>
      <c r="B185" s="998" t="s">
        <v>194</v>
      </c>
      <c r="C185" s="998"/>
      <c r="D185" s="403">
        <f t="shared" si="21"/>
        <v>36</v>
      </c>
      <c r="E185" s="135">
        <f t="shared" ref="E185:F200" si="23">SUM(G185+I185+K185+M185+O185+Q185+S185+U185)</f>
        <v>23</v>
      </c>
      <c r="F185" s="458">
        <f t="shared" si="23"/>
        <v>13</v>
      </c>
      <c r="G185" s="151">
        <v>7</v>
      </c>
      <c r="H185" s="152">
        <v>4</v>
      </c>
      <c r="I185" s="153">
        <v>3</v>
      </c>
      <c r="J185" s="152">
        <v>2</v>
      </c>
      <c r="K185" s="153">
        <v>4</v>
      </c>
      <c r="L185" s="152">
        <v>3</v>
      </c>
      <c r="M185" s="153">
        <v>1</v>
      </c>
      <c r="N185" s="152"/>
      <c r="O185" s="153">
        <v>6</v>
      </c>
      <c r="P185" s="152">
        <v>4</v>
      </c>
      <c r="Q185" s="153">
        <v>2</v>
      </c>
      <c r="R185" s="152"/>
      <c r="S185" s="474"/>
      <c r="T185" s="475"/>
      <c r="U185" s="474"/>
      <c r="V185" s="476"/>
      <c r="W185" s="477"/>
      <c r="X185" s="478"/>
      <c r="Y185" s="478"/>
      <c r="Z185" s="468"/>
      <c r="AA185" s="6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49"/>
      <c r="BV185" s="47"/>
      <c r="BW185" s="47"/>
      <c r="CG185" s="50">
        <v>0</v>
      </c>
      <c r="CH185" s="50">
        <v>0</v>
      </c>
      <c r="CI185" s="50"/>
      <c r="CJ185" s="50"/>
      <c r="CK185" s="50"/>
      <c r="CL185" s="50"/>
    </row>
    <row r="186" spans="1:90" ht="16.149999999999999" customHeight="1" x14ac:dyDescent="0.2">
      <c r="A186" s="822"/>
      <c r="B186" s="1029" t="s">
        <v>195</v>
      </c>
      <c r="C186" s="1029"/>
      <c r="D186" s="404">
        <f t="shared" si="21"/>
        <v>19</v>
      </c>
      <c r="E186" s="128">
        <f t="shared" si="23"/>
        <v>12</v>
      </c>
      <c r="F186" s="463">
        <f t="shared" si="23"/>
        <v>7</v>
      </c>
      <c r="G186" s="443">
        <v>4</v>
      </c>
      <c r="H186" s="444">
        <v>1</v>
      </c>
      <c r="I186" s="445">
        <v>1</v>
      </c>
      <c r="J186" s="444">
        <v>2</v>
      </c>
      <c r="K186" s="445">
        <v>2</v>
      </c>
      <c r="L186" s="444">
        <v>2</v>
      </c>
      <c r="M186" s="445"/>
      <c r="N186" s="444"/>
      <c r="O186" s="445">
        <v>3</v>
      </c>
      <c r="P186" s="444">
        <v>2</v>
      </c>
      <c r="Q186" s="445">
        <v>2</v>
      </c>
      <c r="R186" s="444"/>
      <c r="S186" s="479"/>
      <c r="T186" s="480"/>
      <c r="U186" s="479"/>
      <c r="V186" s="481"/>
      <c r="W186" s="482"/>
      <c r="X186" s="483"/>
      <c r="Y186" s="483"/>
      <c r="Z186" s="457"/>
      <c r="AA186" s="6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49"/>
      <c r="BV186" s="47"/>
      <c r="BW186" s="47"/>
      <c r="CG186" s="50">
        <v>0</v>
      </c>
      <c r="CH186" s="50">
        <v>0</v>
      </c>
      <c r="CI186" s="50"/>
      <c r="CJ186" s="50"/>
      <c r="CK186" s="50"/>
      <c r="CL186" s="50"/>
    </row>
    <row r="187" spans="1:90" ht="16.149999999999999" customHeight="1" x14ac:dyDescent="0.2">
      <c r="A187" s="820" t="s">
        <v>198</v>
      </c>
      <c r="B187" s="1031" t="s">
        <v>192</v>
      </c>
      <c r="C187" s="1031"/>
      <c r="D187" s="402">
        <f t="shared" si="21"/>
        <v>22</v>
      </c>
      <c r="E187" s="449">
        <f t="shared" si="23"/>
        <v>10</v>
      </c>
      <c r="F187" s="450">
        <f t="shared" si="23"/>
        <v>12</v>
      </c>
      <c r="G187" s="451"/>
      <c r="H187" s="452"/>
      <c r="I187" s="453"/>
      <c r="J187" s="452"/>
      <c r="K187" s="453"/>
      <c r="L187" s="452"/>
      <c r="M187" s="453">
        <v>1</v>
      </c>
      <c r="N187" s="452"/>
      <c r="O187" s="453"/>
      <c r="P187" s="452">
        <v>1</v>
      </c>
      <c r="Q187" s="453"/>
      <c r="R187" s="452">
        <v>2</v>
      </c>
      <c r="S187" s="453">
        <v>8</v>
      </c>
      <c r="T187" s="452">
        <v>6</v>
      </c>
      <c r="U187" s="453">
        <v>1</v>
      </c>
      <c r="V187" s="454">
        <v>3</v>
      </c>
      <c r="W187" s="455">
        <v>0</v>
      </c>
      <c r="X187" s="456"/>
      <c r="Y187" s="456"/>
      <c r="Z187" s="466"/>
      <c r="AA187" s="6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49"/>
      <c r="BV187" s="47"/>
      <c r="BW187" s="47"/>
      <c r="CG187" s="50">
        <v>0</v>
      </c>
      <c r="CH187" s="50">
        <v>0</v>
      </c>
      <c r="CI187" s="50">
        <v>0</v>
      </c>
      <c r="CJ187" s="50"/>
      <c r="CK187" s="50"/>
      <c r="CL187" s="50"/>
    </row>
    <row r="188" spans="1:90" ht="16.149999999999999" customHeight="1" x14ac:dyDescent="0.2">
      <c r="A188" s="821"/>
      <c r="B188" s="998" t="s">
        <v>193</v>
      </c>
      <c r="C188" s="998"/>
      <c r="D188" s="403">
        <f t="shared" si="21"/>
        <v>93</v>
      </c>
      <c r="E188" s="135">
        <f t="shared" si="23"/>
        <v>70</v>
      </c>
      <c r="F188" s="458">
        <f t="shared" si="23"/>
        <v>23</v>
      </c>
      <c r="G188" s="151"/>
      <c r="H188" s="152"/>
      <c r="I188" s="153"/>
      <c r="J188" s="152"/>
      <c r="K188" s="153"/>
      <c r="L188" s="152"/>
      <c r="M188" s="153"/>
      <c r="N188" s="152"/>
      <c r="O188" s="153">
        <v>1</v>
      </c>
      <c r="P188" s="152"/>
      <c r="Q188" s="153">
        <v>2</v>
      </c>
      <c r="R188" s="152">
        <v>1</v>
      </c>
      <c r="S188" s="153">
        <v>2</v>
      </c>
      <c r="T188" s="152">
        <v>16</v>
      </c>
      <c r="U188" s="153">
        <v>65</v>
      </c>
      <c r="V188" s="459">
        <v>6</v>
      </c>
      <c r="W188" s="460">
        <v>0</v>
      </c>
      <c r="X188" s="461">
        <v>1</v>
      </c>
      <c r="Y188" s="461"/>
      <c r="Z188" s="467"/>
      <c r="AA188" s="6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49"/>
      <c r="BV188" s="47"/>
      <c r="BW188" s="47"/>
      <c r="CG188" s="50">
        <v>0</v>
      </c>
      <c r="CH188" s="50">
        <v>0</v>
      </c>
      <c r="CI188" s="50">
        <v>0</v>
      </c>
      <c r="CJ188" s="50"/>
      <c r="CK188" s="50"/>
      <c r="CL188" s="50"/>
    </row>
    <row r="189" spans="1:90" ht="16.149999999999999" customHeight="1" x14ac:dyDescent="0.2">
      <c r="A189" s="821"/>
      <c r="B189" s="998" t="s">
        <v>194</v>
      </c>
      <c r="C189" s="998"/>
      <c r="D189" s="403">
        <f t="shared" si="21"/>
        <v>17</v>
      </c>
      <c r="E189" s="135">
        <f t="shared" si="23"/>
        <v>5</v>
      </c>
      <c r="F189" s="458">
        <f t="shared" si="23"/>
        <v>12</v>
      </c>
      <c r="G189" s="151"/>
      <c r="H189" s="152"/>
      <c r="I189" s="153"/>
      <c r="J189" s="152"/>
      <c r="K189" s="153"/>
      <c r="L189" s="152"/>
      <c r="M189" s="153"/>
      <c r="N189" s="152"/>
      <c r="O189" s="153"/>
      <c r="P189" s="152">
        <v>1</v>
      </c>
      <c r="Q189" s="153"/>
      <c r="R189" s="152">
        <v>2</v>
      </c>
      <c r="S189" s="153">
        <v>4</v>
      </c>
      <c r="T189" s="152">
        <v>8</v>
      </c>
      <c r="U189" s="153">
        <v>1</v>
      </c>
      <c r="V189" s="459">
        <v>1</v>
      </c>
      <c r="W189" s="460">
        <v>0</v>
      </c>
      <c r="X189" s="461"/>
      <c r="Y189" s="461"/>
      <c r="Z189" s="484"/>
      <c r="AA189" s="6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49"/>
      <c r="BV189" s="47"/>
      <c r="BW189" s="47"/>
      <c r="CG189" s="50">
        <v>0</v>
      </c>
      <c r="CH189" s="50">
        <v>0</v>
      </c>
      <c r="CI189" s="50">
        <v>0</v>
      </c>
      <c r="CJ189" s="50"/>
      <c r="CK189" s="50"/>
      <c r="CL189" s="50"/>
    </row>
    <row r="190" spans="1:90" ht="16.149999999999999" customHeight="1" x14ac:dyDescent="0.2">
      <c r="A190" s="822"/>
      <c r="B190" s="1032" t="s">
        <v>195</v>
      </c>
      <c r="C190" s="1032"/>
      <c r="D190" s="485">
        <f t="shared" si="21"/>
        <v>16</v>
      </c>
      <c r="E190" s="136">
        <f t="shared" si="23"/>
        <v>5</v>
      </c>
      <c r="F190" s="486">
        <f t="shared" si="23"/>
        <v>11</v>
      </c>
      <c r="G190" s="487"/>
      <c r="H190" s="488"/>
      <c r="I190" s="489"/>
      <c r="J190" s="488"/>
      <c r="K190" s="489"/>
      <c r="L190" s="488"/>
      <c r="M190" s="489"/>
      <c r="N190" s="488"/>
      <c r="O190" s="489"/>
      <c r="P190" s="488"/>
      <c r="Q190" s="489">
        <v>1</v>
      </c>
      <c r="R190" s="488">
        <v>1</v>
      </c>
      <c r="S190" s="489">
        <v>3</v>
      </c>
      <c r="T190" s="488">
        <v>8</v>
      </c>
      <c r="U190" s="489">
        <v>1</v>
      </c>
      <c r="V190" s="490">
        <v>2</v>
      </c>
      <c r="W190" s="491">
        <v>0</v>
      </c>
      <c r="X190" s="492"/>
      <c r="Y190" s="492"/>
      <c r="Z190" s="464"/>
      <c r="AA190" s="6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49"/>
      <c r="BV190" s="47"/>
      <c r="BW190" s="47"/>
      <c r="CG190" s="50">
        <v>0</v>
      </c>
      <c r="CH190" s="50">
        <v>0</v>
      </c>
      <c r="CI190" s="50">
        <v>0</v>
      </c>
      <c r="CJ190" s="50"/>
      <c r="CK190" s="50"/>
      <c r="CL190" s="50"/>
    </row>
    <row r="191" spans="1:90" ht="16.149999999999999" customHeight="1" x14ac:dyDescent="0.2">
      <c r="A191" s="820" t="s">
        <v>199</v>
      </c>
      <c r="B191" s="1030" t="s">
        <v>192</v>
      </c>
      <c r="C191" s="1030"/>
      <c r="D191" s="400">
        <f t="shared" si="21"/>
        <v>9</v>
      </c>
      <c r="E191" s="133">
        <f t="shared" si="23"/>
        <v>2</v>
      </c>
      <c r="F191" s="465">
        <f t="shared" si="23"/>
        <v>7</v>
      </c>
      <c r="G191" s="148"/>
      <c r="H191" s="149"/>
      <c r="I191" s="150"/>
      <c r="J191" s="149"/>
      <c r="K191" s="150"/>
      <c r="L191" s="149"/>
      <c r="M191" s="150"/>
      <c r="N191" s="149">
        <v>1</v>
      </c>
      <c r="O191" s="150">
        <v>1</v>
      </c>
      <c r="P191" s="149">
        <v>4</v>
      </c>
      <c r="Q191" s="150">
        <v>1</v>
      </c>
      <c r="R191" s="149">
        <v>2</v>
      </c>
      <c r="S191" s="150"/>
      <c r="T191" s="149"/>
      <c r="U191" s="150"/>
      <c r="V191" s="437"/>
      <c r="W191" s="472"/>
      <c r="X191" s="473"/>
      <c r="Y191" s="473"/>
      <c r="Z191" s="466"/>
      <c r="AA191" s="6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49"/>
      <c r="BV191" s="47"/>
      <c r="BW191" s="47"/>
      <c r="CG191" s="50">
        <v>0</v>
      </c>
      <c r="CH191" s="50">
        <v>0</v>
      </c>
      <c r="CI191" s="50"/>
      <c r="CJ191" s="50"/>
      <c r="CK191" s="50"/>
      <c r="CL191" s="50"/>
    </row>
    <row r="192" spans="1:90" ht="16.149999999999999" customHeight="1" x14ac:dyDescent="0.2">
      <c r="A192" s="821"/>
      <c r="B192" s="998" t="s">
        <v>193</v>
      </c>
      <c r="C192" s="998"/>
      <c r="D192" s="403">
        <f t="shared" si="21"/>
        <v>264</v>
      </c>
      <c r="E192" s="135">
        <f t="shared" si="23"/>
        <v>123</v>
      </c>
      <c r="F192" s="458">
        <f t="shared" si="23"/>
        <v>141</v>
      </c>
      <c r="G192" s="151"/>
      <c r="H192" s="152"/>
      <c r="I192" s="153"/>
      <c r="J192" s="152">
        <v>1</v>
      </c>
      <c r="K192" s="153"/>
      <c r="L192" s="152"/>
      <c r="M192" s="153">
        <v>14</v>
      </c>
      <c r="N192" s="152">
        <v>8</v>
      </c>
      <c r="O192" s="153">
        <v>43</v>
      </c>
      <c r="P192" s="152">
        <v>50</v>
      </c>
      <c r="Q192" s="153">
        <v>60</v>
      </c>
      <c r="R192" s="152">
        <v>80</v>
      </c>
      <c r="S192" s="153">
        <v>6</v>
      </c>
      <c r="T192" s="152">
        <v>2</v>
      </c>
      <c r="U192" s="153"/>
      <c r="V192" s="459"/>
      <c r="W192" s="477"/>
      <c r="X192" s="478"/>
      <c r="Y192" s="478"/>
      <c r="Z192" s="467"/>
      <c r="AA192" s="6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49"/>
      <c r="BV192" s="47"/>
      <c r="BW192" s="47"/>
      <c r="CG192" s="50">
        <v>0</v>
      </c>
      <c r="CH192" s="50">
        <v>0</v>
      </c>
      <c r="CI192" s="50"/>
      <c r="CJ192" s="50"/>
      <c r="CK192" s="50"/>
      <c r="CL192" s="50"/>
    </row>
    <row r="193" spans="1:90" ht="16.149999999999999" customHeight="1" x14ac:dyDescent="0.2">
      <c r="A193" s="821"/>
      <c r="B193" s="998" t="s">
        <v>194</v>
      </c>
      <c r="C193" s="998"/>
      <c r="D193" s="403">
        <f t="shared" si="21"/>
        <v>9</v>
      </c>
      <c r="E193" s="135">
        <f t="shared" si="23"/>
        <v>2</v>
      </c>
      <c r="F193" s="458">
        <f t="shared" si="23"/>
        <v>7</v>
      </c>
      <c r="G193" s="151"/>
      <c r="H193" s="152"/>
      <c r="I193" s="153"/>
      <c r="J193" s="152"/>
      <c r="K193" s="153"/>
      <c r="L193" s="152"/>
      <c r="M193" s="153"/>
      <c r="N193" s="152">
        <v>1</v>
      </c>
      <c r="O193" s="153">
        <v>1</v>
      </c>
      <c r="P193" s="152">
        <v>4</v>
      </c>
      <c r="Q193" s="153">
        <v>1</v>
      </c>
      <c r="R193" s="152">
        <v>2</v>
      </c>
      <c r="S193" s="153"/>
      <c r="T193" s="152"/>
      <c r="U193" s="153"/>
      <c r="V193" s="459"/>
      <c r="W193" s="477"/>
      <c r="X193" s="478"/>
      <c r="Y193" s="478"/>
      <c r="Z193" s="484"/>
      <c r="AA193" s="6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49"/>
      <c r="BV193" s="47"/>
      <c r="BW193" s="47"/>
      <c r="CG193" s="50">
        <v>0</v>
      </c>
      <c r="CH193" s="50">
        <v>0</v>
      </c>
      <c r="CI193" s="50"/>
      <c r="CJ193" s="50"/>
      <c r="CK193" s="50"/>
      <c r="CL193" s="50"/>
    </row>
    <row r="194" spans="1:90" ht="16.149999999999999" customHeight="1" x14ac:dyDescent="0.2">
      <c r="A194" s="822"/>
      <c r="B194" s="1029" t="s">
        <v>195</v>
      </c>
      <c r="C194" s="1029"/>
      <c r="D194" s="404">
        <f t="shared" si="21"/>
        <v>5</v>
      </c>
      <c r="E194" s="128">
        <f t="shared" si="23"/>
        <v>2</v>
      </c>
      <c r="F194" s="463">
        <f t="shared" si="23"/>
        <v>3</v>
      </c>
      <c r="G194" s="443"/>
      <c r="H194" s="444"/>
      <c r="I194" s="445"/>
      <c r="J194" s="444"/>
      <c r="K194" s="445"/>
      <c r="L194" s="444"/>
      <c r="M194" s="445"/>
      <c r="N194" s="444"/>
      <c r="O194" s="445"/>
      <c r="P194" s="444"/>
      <c r="Q194" s="445">
        <v>2</v>
      </c>
      <c r="R194" s="444">
        <v>3</v>
      </c>
      <c r="S194" s="445"/>
      <c r="T194" s="444"/>
      <c r="U194" s="445"/>
      <c r="V194" s="446"/>
      <c r="W194" s="482"/>
      <c r="X194" s="483"/>
      <c r="Y194" s="483"/>
      <c r="Z194" s="464"/>
      <c r="AA194" s="6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49"/>
      <c r="BV194" s="47"/>
      <c r="BW194" s="47"/>
      <c r="CG194" s="50">
        <v>0</v>
      </c>
      <c r="CH194" s="50">
        <v>0</v>
      </c>
      <c r="CI194" s="50"/>
      <c r="CJ194" s="50"/>
      <c r="CK194" s="50"/>
      <c r="CL194" s="50"/>
    </row>
    <row r="195" spans="1:90" ht="16.149999999999999" customHeight="1" x14ac:dyDescent="0.2">
      <c r="A195" s="820" t="s">
        <v>86</v>
      </c>
      <c r="B195" s="1031" t="s">
        <v>192</v>
      </c>
      <c r="C195" s="1031"/>
      <c r="D195" s="402">
        <f t="shared" si="21"/>
        <v>36</v>
      </c>
      <c r="E195" s="449">
        <f t="shared" si="23"/>
        <v>9</v>
      </c>
      <c r="F195" s="450">
        <f t="shared" si="23"/>
        <v>27</v>
      </c>
      <c r="G195" s="451"/>
      <c r="H195" s="452"/>
      <c r="I195" s="453"/>
      <c r="J195" s="452"/>
      <c r="K195" s="453"/>
      <c r="L195" s="452"/>
      <c r="M195" s="453"/>
      <c r="N195" s="452"/>
      <c r="O195" s="453"/>
      <c r="P195" s="452">
        <v>5</v>
      </c>
      <c r="Q195" s="453"/>
      <c r="R195" s="452">
        <v>1</v>
      </c>
      <c r="S195" s="453">
        <v>7</v>
      </c>
      <c r="T195" s="452">
        <v>20</v>
      </c>
      <c r="U195" s="453">
        <v>2</v>
      </c>
      <c r="V195" s="454">
        <v>1</v>
      </c>
      <c r="W195" s="455">
        <v>2</v>
      </c>
      <c r="X195" s="456">
        <v>1</v>
      </c>
      <c r="Y195" s="456"/>
      <c r="Z195" s="466"/>
      <c r="AA195" s="6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49"/>
      <c r="BV195" s="47"/>
      <c r="BW195" s="47"/>
      <c r="CG195" s="50">
        <v>0</v>
      </c>
      <c r="CH195" s="50">
        <v>0</v>
      </c>
      <c r="CI195" s="50">
        <v>0</v>
      </c>
      <c r="CJ195" s="50"/>
      <c r="CK195" s="50"/>
      <c r="CL195" s="50"/>
    </row>
    <row r="196" spans="1:90" ht="16.149999999999999" customHeight="1" x14ac:dyDescent="0.2">
      <c r="A196" s="821"/>
      <c r="B196" s="998" t="s">
        <v>193</v>
      </c>
      <c r="C196" s="998"/>
      <c r="D196" s="403">
        <f t="shared" si="21"/>
        <v>126</v>
      </c>
      <c r="E196" s="135">
        <f t="shared" si="23"/>
        <v>35</v>
      </c>
      <c r="F196" s="458">
        <f t="shared" si="23"/>
        <v>91</v>
      </c>
      <c r="G196" s="151"/>
      <c r="H196" s="152"/>
      <c r="I196" s="153"/>
      <c r="J196" s="152"/>
      <c r="K196" s="153"/>
      <c r="L196" s="152"/>
      <c r="M196" s="153">
        <v>2</v>
      </c>
      <c r="N196" s="152">
        <v>5</v>
      </c>
      <c r="O196" s="153">
        <v>5</v>
      </c>
      <c r="P196" s="152">
        <v>1</v>
      </c>
      <c r="Q196" s="153"/>
      <c r="R196" s="152">
        <v>3</v>
      </c>
      <c r="S196" s="153">
        <v>26</v>
      </c>
      <c r="T196" s="152">
        <v>72</v>
      </c>
      <c r="U196" s="153">
        <v>2</v>
      </c>
      <c r="V196" s="459">
        <v>10</v>
      </c>
      <c r="W196" s="460">
        <v>0</v>
      </c>
      <c r="X196" s="461"/>
      <c r="Y196" s="461"/>
      <c r="Z196" s="142"/>
      <c r="AA196" s="6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49"/>
      <c r="BV196" s="47"/>
      <c r="BW196" s="47"/>
      <c r="CG196" s="50">
        <v>0</v>
      </c>
      <c r="CH196" s="50">
        <v>0</v>
      </c>
      <c r="CI196" s="50">
        <v>0</v>
      </c>
      <c r="CJ196" s="50"/>
      <c r="CK196" s="50"/>
      <c r="CL196" s="50"/>
    </row>
    <row r="197" spans="1:90" ht="16.149999999999999" customHeight="1" x14ac:dyDescent="0.2">
      <c r="A197" s="821"/>
      <c r="B197" s="998" t="s">
        <v>194</v>
      </c>
      <c r="C197" s="998"/>
      <c r="D197" s="403">
        <f t="shared" si="21"/>
        <v>41</v>
      </c>
      <c r="E197" s="135">
        <f t="shared" si="23"/>
        <v>13</v>
      </c>
      <c r="F197" s="458">
        <f t="shared" si="23"/>
        <v>28</v>
      </c>
      <c r="G197" s="151"/>
      <c r="H197" s="152"/>
      <c r="I197" s="153"/>
      <c r="J197" s="152"/>
      <c r="K197" s="153"/>
      <c r="L197" s="152"/>
      <c r="M197" s="153"/>
      <c r="N197" s="152"/>
      <c r="O197" s="153">
        <v>2</v>
      </c>
      <c r="P197" s="152">
        <v>5</v>
      </c>
      <c r="Q197" s="153"/>
      <c r="R197" s="152">
        <v>1</v>
      </c>
      <c r="S197" s="153">
        <v>8</v>
      </c>
      <c r="T197" s="152">
        <v>21</v>
      </c>
      <c r="U197" s="153">
        <v>3</v>
      </c>
      <c r="V197" s="459">
        <v>1</v>
      </c>
      <c r="W197" s="460">
        <v>2</v>
      </c>
      <c r="X197" s="461">
        <v>1</v>
      </c>
      <c r="Y197" s="461"/>
      <c r="Z197" s="493"/>
      <c r="AA197" s="6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49"/>
      <c r="BV197" s="47"/>
      <c r="BW197" s="47"/>
      <c r="CG197" s="50">
        <v>0</v>
      </c>
      <c r="CH197" s="50">
        <v>0</v>
      </c>
      <c r="CI197" s="50">
        <v>0</v>
      </c>
      <c r="CJ197" s="50"/>
      <c r="CK197" s="50"/>
      <c r="CL197" s="50"/>
    </row>
    <row r="198" spans="1:90" ht="16.149999999999999" customHeight="1" x14ac:dyDescent="0.2">
      <c r="A198" s="822"/>
      <c r="B198" s="1032" t="s">
        <v>195</v>
      </c>
      <c r="C198" s="1032"/>
      <c r="D198" s="485">
        <f t="shared" si="21"/>
        <v>15</v>
      </c>
      <c r="E198" s="136">
        <f t="shared" si="23"/>
        <v>3</v>
      </c>
      <c r="F198" s="486">
        <f t="shared" si="23"/>
        <v>12</v>
      </c>
      <c r="G198" s="487"/>
      <c r="H198" s="488"/>
      <c r="I198" s="489"/>
      <c r="J198" s="488"/>
      <c r="K198" s="489"/>
      <c r="L198" s="488"/>
      <c r="M198" s="489"/>
      <c r="N198" s="488">
        <v>2</v>
      </c>
      <c r="O198" s="489"/>
      <c r="P198" s="488"/>
      <c r="Q198" s="489"/>
      <c r="R198" s="488">
        <v>1</v>
      </c>
      <c r="S198" s="489">
        <v>1</v>
      </c>
      <c r="T198" s="488">
        <v>8</v>
      </c>
      <c r="U198" s="489">
        <v>2</v>
      </c>
      <c r="V198" s="490">
        <v>1</v>
      </c>
      <c r="W198" s="491">
        <v>0</v>
      </c>
      <c r="X198" s="492"/>
      <c r="Y198" s="492"/>
      <c r="Z198" s="464"/>
      <c r="AA198" s="6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49"/>
      <c r="BV198" s="47"/>
      <c r="BW198" s="47"/>
      <c r="CG198" s="50">
        <v>0</v>
      </c>
      <c r="CH198" s="50">
        <v>0</v>
      </c>
      <c r="CI198" s="50">
        <v>0</v>
      </c>
      <c r="CJ198" s="50"/>
      <c r="CK198" s="50"/>
      <c r="CL198" s="50"/>
    </row>
    <row r="199" spans="1:90" ht="16.149999999999999" customHeight="1" x14ac:dyDescent="0.2">
      <c r="A199" s="820" t="s">
        <v>200</v>
      </c>
      <c r="B199" s="1030" t="s">
        <v>192</v>
      </c>
      <c r="C199" s="1030"/>
      <c r="D199" s="400">
        <f t="shared" si="21"/>
        <v>0</v>
      </c>
      <c r="E199" s="133">
        <f t="shared" si="23"/>
        <v>0</v>
      </c>
      <c r="F199" s="465">
        <f t="shared" si="23"/>
        <v>0</v>
      </c>
      <c r="G199" s="494"/>
      <c r="H199" s="470"/>
      <c r="I199" s="469"/>
      <c r="J199" s="470"/>
      <c r="K199" s="469"/>
      <c r="L199" s="470"/>
      <c r="M199" s="150"/>
      <c r="N199" s="149"/>
      <c r="O199" s="150"/>
      <c r="P199" s="149"/>
      <c r="Q199" s="150"/>
      <c r="R199" s="149"/>
      <c r="S199" s="150"/>
      <c r="T199" s="149"/>
      <c r="U199" s="150"/>
      <c r="V199" s="437"/>
      <c r="W199" s="438"/>
      <c r="X199" s="439"/>
      <c r="Y199" s="439"/>
      <c r="Z199" s="466"/>
      <c r="AA199" s="6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49"/>
      <c r="BV199" s="47"/>
      <c r="BW199" s="47"/>
      <c r="CG199" s="50">
        <v>0</v>
      </c>
      <c r="CH199" s="50">
        <v>0</v>
      </c>
      <c r="CI199" s="50">
        <v>0</v>
      </c>
      <c r="CJ199" s="50"/>
      <c r="CK199" s="50"/>
      <c r="CL199" s="50"/>
    </row>
    <row r="200" spans="1:90" ht="16.149999999999999" customHeight="1" x14ac:dyDescent="0.2">
      <c r="A200" s="821"/>
      <c r="B200" s="998" t="s">
        <v>193</v>
      </c>
      <c r="C200" s="998"/>
      <c r="D200" s="403">
        <f>SUM(E200+F200)</f>
        <v>0</v>
      </c>
      <c r="E200" s="495">
        <f t="shared" si="23"/>
        <v>0</v>
      </c>
      <c r="F200" s="496">
        <f t="shared" si="23"/>
        <v>0</v>
      </c>
      <c r="G200" s="497"/>
      <c r="H200" s="475"/>
      <c r="I200" s="474"/>
      <c r="J200" s="475"/>
      <c r="K200" s="474"/>
      <c r="L200" s="475"/>
      <c r="M200" s="153"/>
      <c r="N200" s="152"/>
      <c r="O200" s="153"/>
      <c r="P200" s="152"/>
      <c r="Q200" s="153"/>
      <c r="R200" s="152"/>
      <c r="S200" s="153"/>
      <c r="T200" s="152"/>
      <c r="U200" s="153"/>
      <c r="V200" s="459"/>
      <c r="W200" s="460"/>
      <c r="X200" s="461"/>
      <c r="Y200" s="461"/>
      <c r="Z200" s="467"/>
      <c r="AA200" s="6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49"/>
      <c r="BV200" s="47"/>
      <c r="BW200" s="47"/>
      <c r="CG200" s="50">
        <v>0</v>
      </c>
      <c r="CH200" s="50">
        <v>0</v>
      </c>
      <c r="CI200" s="50">
        <v>0</v>
      </c>
      <c r="CJ200" s="50"/>
      <c r="CK200" s="50"/>
      <c r="CL200" s="50"/>
    </row>
    <row r="201" spans="1:90" ht="16.149999999999999" customHeight="1" x14ac:dyDescent="0.2">
      <c r="A201" s="821"/>
      <c r="B201" s="998" t="s">
        <v>194</v>
      </c>
      <c r="C201" s="998"/>
      <c r="D201" s="403">
        <f t="shared" ref="D201:D218" si="24">SUM(E201+F201)</f>
        <v>0</v>
      </c>
      <c r="E201" s="495">
        <f t="shared" ref="E201:F219" si="25">SUM(G201+I201+K201+M201+O201+Q201+S201+U201)</f>
        <v>0</v>
      </c>
      <c r="F201" s="496">
        <f t="shared" si="25"/>
        <v>0</v>
      </c>
      <c r="G201" s="497"/>
      <c r="H201" s="475"/>
      <c r="I201" s="474"/>
      <c r="J201" s="475"/>
      <c r="K201" s="474"/>
      <c r="L201" s="475"/>
      <c r="M201" s="153"/>
      <c r="N201" s="152"/>
      <c r="O201" s="153"/>
      <c r="P201" s="152"/>
      <c r="Q201" s="153"/>
      <c r="R201" s="152"/>
      <c r="S201" s="153"/>
      <c r="T201" s="152"/>
      <c r="U201" s="153"/>
      <c r="V201" s="459"/>
      <c r="W201" s="460"/>
      <c r="X201" s="461"/>
      <c r="Y201" s="461"/>
      <c r="Z201" s="468"/>
      <c r="AA201" s="6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49"/>
      <c r="BV201" s="47"/>
      <c r="BW201" s="47"/>
      <c r="CG201" s="50">
        <v>0</v>
      </c>
      <c r="CH201" s="50">
        <v>0</v>
      </c>
      <c r="CI201" s="50">
        <v>0</v>
      </c>
      <c r="CJ201" s="50"/>
      <c r="CK201" s="50"/>
      <c r="CL201" s="50"/>
    </row>
    <row r="202" spans="1:90" ht="16.149999999999999" customHeight="1" x14ac:dyDescent="0.2">
      <c r="A202" s="822"/>
      <c r="B202" s="1029" t="s">
        <v>195</v>
      </c>
      <c r="C202" s="1029"/>
      <c r="D202" s="404">
        <f t="shared" si="24"/>
        <v>0</v>
      </c>
      <c r="E202" s="498">
        <f t="shared" si="25"/>
        <v>0</v>
      </c>
      <c r="F202" s="499">
        <f t="shared" si="25"/>
        <v>0</v>
      </c>
      <c r="G202" s="500"/>
      <c r="H202" s="480"/>
      <c r="I202" s="479"/>
      <c r="J202" s="480"/>
      <c r="K202" s="479"/>
      <c r="L202" s="480"/>
      <c r="M202" s="445"/>
      <c r="N202" s="444"/>
      <c r="O202" s="445"/>
      <c r="P202" s="444"/>
      <c r="Q202" s="445"/>
      <c r="R202" s="444"/>
      <c r="S202" s="445"/>
      <c r="T202" s="444"/>
      <c r="U202" s="445"/>
      <c r="V202" s="446"/>
      <c r="W202" s="447"/>
      <c r="X202" s="448"/>
      <c r="Y202" s="448"/>
      <c r="Z202" s="457"/>
      <c r="AA202" s="6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49"/>
      <c r="BV202" s="47"/>
      <c r="BW202" s="47"/>
      <c r="CG202" s="50">
        <v>0</v>
      </c>
      <c r="CH202" s="50">
        <v>0</v>
      </c>
      <c r="CI202" s="50">
        <v>0</v>
      </c>
      <c r="CJ202" s="50"/>
      <c r="CK202" s="50"/>
      <c r="CL202" s="50"/>
    </row>
    <row r="203" spans="1:90" ht="16.149999999999999" customHeight="1" x14ac:dyDescent="0.2">
      <c r="A203" s="820" t="s">
        <v>201</v>
      </c>
      <c r="B203" s="1031" t="s">
        <v>192</v>
      </c>
      <c r="C203" s="1031"/>
      <c r="D203" s="402">
        <f t="shared" si="24"/>
        <v>17</v>
      </c>
      <c r="E203" s="501">
        <f t="shared" si="25"/>
        <v>4</v>
      </c>
      <c r="F203" s="502">
        <f t="shared" si="25"/>
        <v>13</v>
      </c>
      <c r="G203" s="503"/>
      <c r="H203" s="504"/>
      <c r="I203" s="505"/>
      <c r="J203" s="504"/>
      <c r="K203" s="505"/>
      <c r="L203" s="504"/>
      <c r="M203" s="453"/>
      <c r="N203" s="452"/>
      <c r="O203" s="453"/>
      <c r="P203" s="452"/>
      <c r="Q203" s="453"/>
      <c r="R203" s="452"/>
      <c r="S203" s="453">
        <v>1</v>
      </c>
      <c r="T203" s="452">
        <v>8</v>
      </c>
      <c r="U203" s="453">
        <v>3</v>
      </c>
      <c r="V203" s="454">
        <v>5</v>
      </c>
      <c r="W203" s="455">
        <v>5</v>
      </c>
      <c r="X203" s="456"/>
      <c r="Y203" s="456"/>
      <c r="Z203" s="466"/>
      <c r="AA203" s="6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49"/>
      <c r="BV203" s="47"/>
      <c r="BW203" s="47"/>
      <c r="CG203" s="50">
        <v>0</v>
      </c>
      <c r="CH203" s="50">
        <v>0</v>
      </c>
      <c r="CI203" s="50">
        <v>0</v>
      </c>
      <c r="CJ203" s="50"/>
      <c r="CK203" s="50"/>
      <c r="CL203" s="50"/>
    </row>
    <row r="204" spans="1:90" ht="16.149999999999999" customHeight="1" x14ac:dyDescent="0.2">
      <c r="A204" s="821"/>
      <c r="B204" s="998" t="s">
        <v>193</v>
      </c>
      <c r="C204" s="998"/>
      <c r="D204" s="403">
        <f t="shared" si="24"/>
        <v>81</v>
      </c>
      <c r="E204" s="495">
        <f t="shared" si="25"/>
        <v>33</v>
      </c>
      <c r="F204" s="496">
        <f t="shared" si="25"/>
        <v>48</v>
      </c>
      <c r="G204" s="497"/>
      <c r="H204" s="475"/>
      <c r="I204" s="474"/>
      <c r="J204" s="475"/>
      <c r="K204" s="474"/>
      <c r="L204" s="475"/>
      <c r="M204" s="153"/>
      <c r="N204" s="152"/>
      <c r="O204" s="153"/>
      <c r="P204" s="152"/>
      <c r="Q204" s="153"/>
      <c r="R204" s="152"/>
      <c r="S204" s="153">
        <v>10</v>
      </c>
      <c r="T204" s="152">
        <v>23</v>
      </c>
      <c r="U204" s="153">
        <v>23</v>
      </c>
      <c r="V204" s="459">
        <v>25</v>
      </c>
      <c r="W204" s="460">
        <v>4</v>
      </c>
      <c r="X204" s="461"/>
      <c r="Y204" s="461"/>
      <c r="Z204" s="467"/>
      <c r="AA204" s="6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49"/>
      <c r="BV204" s="47"/>
      <c r="BW204" s="47"/>
      <c r="CG204" s="50">
        <v>0</v>
      </c>
      <c r="CH204" s="50">
        <v>0</v>
      </c>
      <c r="CI204" s="50">
        <v>0</v>
      </c>
      <c r="CJ204" s="50"/>
      <c r="CK204" s="50"/>
      <c r="CL204" s="50"/>
    </row>
    <row r="205" spans="1:90" ht="16.149999999999999" customHeight="1" x14ac:dyDescent="0.2">
      <c r="A205" s="821"/>
      <c r="B205" s="998" t="s">
        <v>194</v>
      </c>
      <c r="C205" s="998"/>
      <c r="D205" s="403">
        <f t="shared" si="24"/>
        <v>17</v>
      </c>
      <c r="E205" s="495">
        <f t="shared" si="25"/>
        <v>4</v>
      </c>
      <c r="F205" s="496">
        <f t="shared" si="25"/>
        <v>13</v>
      </c>
      <c r="G205" s="497"/>
      <c r="H205" s="475"/>
      <c r="I205" s="474"/>
      <c r="J205" s="475"/>
      <c r="K205" s="474"/>
      <c r="L205" s="475"/>
      <c r="M205" s="153"/>
      <c r="N205" s="152"/>
      <c r="O205" s="153"/>
      <c r="P205" s="152"/>
      <c r="Q205" s="153"/>
      <c r="R205" s="152"/>
      <c r="S205" s="153">
        <v>1</v>
      </c>
      <c r="T205" s="152">
        <v>8</v>
      </c>
      <c r="U205" s="153">
        <v>3</v>
      </c>
      <c r="V205" s="459">
        <v>5</v>
      </c>
      <c r="W205" s="460">
        <v>5</v>
      </c>
      <c r="X205" s="461"/>
      <c r="Y205" s="461"/>
      <c r="Z205" s="468"/>
      <c r="AA205" s="6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49"/>
      <c r="BV205" s="47"/>
      <c r="BW205" s="47"/>
      <c r="CG205" s="50">
        <v>0</v>
      </c>
      <c r="CH205" s="50">
        <v>0</v>
      </c>
      <c r="CI205" s="50">
        <v>0</v>
      </c>
      <c r="CJ205" s="50"/>
      <c r="CK205" s="50"/>
      <c r="CL205" s="50"/>
    </row>
    <row r="206" spans="1:90" ht="16.149999999999999" customHeight="1" x14ac:dyDescent="0.2">
      <c r="A206" s="822"/>
      <c r="B206" s="1029" t="s">
        <v>195</v>
      </c>
      <c r="C206" s="1029"/>
      <c r="D206" s="404">
        <f t="shared" si="24"/>
        <v>19</v>
      </c>
      <c r="E206" s="498">
        <f t="shared" si="25"/>
        <v>11</v>
      </c>
      <c r="F206" s="499">
        <f t="shared" si="25"/>
        <v>8</v>
      </c>
      <c r="G206" s="500"/>
      <c r="H206" s="480"/>
      <c r="I206" s="479"/>
      <c r="J206" s="480"/>
      <c r="K206" s="479"/>
      <c r="L206" s="480"/>
      <c r="M206" s="445"/>
      <c r="N206" s="444"/>
      <c r="O206" s="445"/>
      <c r="P206" s="444"/>
      <c r="Q206" s="445"/>
      <c r="R206" s="444"/>
      <c r="S206" s="445">
        <v>3</v>
      </c>
      <c r="T206" s="444">
        <v>6</v>
      </c>
      <c r="U206" s="445">
        <v>8</v>
      </c>
      <c r="V206" s="446">
        <v>2</v>
      </c>
      <c r="W206" s="447">
        <v>1</v>
      </c>
      <c r="X206" s="448"/>
      <c r="Y206" s="448"/>
      <c r="Z206" s="457"/>
      <c r="AA206" s="6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49"/>
      <c r="BV206" s="47"/>
      <c r="BW206" s="47"/>
      <c r="CG206" s="50">
        <v>0</v>
      </c>
      <c r="CH206" s="50">
        <v>0</v>
      </c>
      <c r="CI206" s="50">
        <v>0</v>
      </c>
      <c r="CJ206" s="50"/>
      <c r="CK206" s="50"/>
      <c r="CL206" s="50"/>
    </row>
    <row r="207" spans="1:90" ht="16.149999999999999" customHeight="1" x14ac:dyDescent="0.2">
      <c r="A207" s="820" t="s">
        <v>89</v>
      </c>
      <c r="B207" s="1031" t="s">
        <v>192</v>
      </c>
      <c r="C207" s="1031"/>
      <c r="D207" s="402">
        <f t="shared" si="24"/>
        <v>0</v>
      </c>
      <c r="E207" s="449">
        <f t="shared" si="25"/>
        <v>0</v>
      </c>
      <c r="F207" s="450">
        <f t="shared" si="25"/>
        <v>0</v>
      </c>
      <c r="G207" s="451"/>
      <c r="H207" s="452"/>
      <c r="I207" s="453"/>
      <c r="J207" s="452"/>
      <c r="K207" s="453"/>
      <c r="L207" s="452"/>
      <c r="M207" s="453"/>
      <c r="N207" s="452"/>
      <c r="O207" s="453"/>
      <c r="P207" s="452"/>
      <c r="Q207" s="453"/>
      <c r="R207" s="452"/>
      <c r="S207" s="453"/>
      <c r="T207" s="452"/>
      <c r="U207" s="453"/>
      <c r="V207" s="454"/>
      <c r="W207" s="455"/>
      <c r="X207" s="456"/>
      <c r="Y207" s="456"/>
      <c r="Z207" s="466"/>
      <c r="AA207" s="6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49"/>
      <c r="BV207" s="47"/>
      <c r="BW207" s="47"/>
      <c r="CG207" s="50">
        <v>0</v>
      </c>
      <c r="CH207" s="50">
        <v>0</v>
      </c>
      <c r="CI207" s="50">
        <v>0</v>
      </c>
      <c r="CJ207" s="50"/>
      <c r="CK207" s="50"/>
      <c r="CL207" s="50"/>
    </row>
    <row r="208" spans="1:90" ht="16.149999999999999" customHeight="1" x14ac:dyDescent="0.2">
      <c r="A208" s="821"/>
      <c r="B208" s="998" t="s">
        <v>193</v>
      </c>
      <c r="C208" s="998"/>
      <c r="D208" s="403">
        <f t="shared" si="24"/>
        <v>0</v>
      </c>
      <c r="E208" s="135">
        <f t="shared" si="25"/>
        <v>0</v>
      </c>
      <c r="F208" s="458">
        <f t="shared" si="25"/>
        <v>0</v>
      </c>
      <c r="G208" s="151"/>
      <c r="H208" s="152"/>
      <c r="I208" s="153"/>
      <c r="J208" s="152"/>
      <c r="K208" s="153"/>
      <c r="L208" s="152"/>
      <c r="M208" s="153"/>
      <c r="N208" s="152"/>
      <c r="O208" s="153"/>
      <c r="P208" s="152"/>
      <c r="Q208" s="153"/>
      <c r="R208" s="152"/>
      <c r="S208" s="153"/>
      <c r="T208" s="152"/>
      <c r="U208" s="153"/>
      <c r="V208" s="459"/>
      <c r="W208" s="460"/>
      <c r="X208" s="461"/>
      <c r="Y208" s="461"/>
      <c r="Z208" s="467"/>
      <c r="AA208" s="6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49"/>
      <c r="BV208" s="47"/>
      <c r="BW208" s="47"/>
      <c r="CG208" s="50">
        <v>0</v>
      </c>
      <c r="CH208" s="50">
        <v>0</v>
      </c>
      <c r="CI208" s="50">
        <v>0</v>
      </c>
      <c r="CJ208" s="50"/>
      <c r="CK208" s="50"/>
      <c r="CL208" s="50"/>
    </row>
    <row r="209" spans="1:90" ht="16.149999999999999" customHeight="1" x14ac:dyDescent="0.2">
      <c r="A209" s="821"/>
      <c r="B209" s="998" t="s">
        <v>194</v>
      </c>
      <c r="C209" s="998"/>
      <c r="D209" s="403">
        <f t="shared" si="24"/>
        <v>0</v>
      </c>
      <c r="E209" s="135">
        <f t="shared" si="25"/>
        <v>0</v>
      </c>
      <c r="F209" s="458">
        <f t="shared" si="25"/>
        <v>0</v>
      </c>
      <c r="G209" s="151"/>
      <c r="H209" s="152"/>
      <c r="I209" s="153"/>
      <c r="J209" s="152"/>
      <c r="K209" s="153"/>
      <c r="L209" s="152"/>
      <c r="M209" s="153"/>
      <c r="N209" s="152"/>
      <c r="O209" s="153"/>
      <c r="P209" s="152"/>
      <c r="Q209" s="153"/>
      <c r="R209" s="152"/>
      <c r="S209" s="153"/>
      <c r="T209" s="152"/>
      <c r="U209" s="153"/>
      <c r="V209" s="459"/>
      <c r="W209" s="460"/>
      <c r="X209" s="461"/>
      <c r="Y209" s="461"/>
      <c r="Z209" s="468"/>
      <c r="AA209" s="6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49"/>
      <c r="BV209" s="47"/>
      <c r="BW209" s="47"/>
      <c r="CG209" s="50">
        <v>0</v>
      </c>
      <c r="CH209" s="50">
        <v>0</v>
      </c>
      <c r="CI209" s="50">
        <v>0</v>
      </c>
      <c r="CJ209" s="50"/>
      <c r="CK209" s="50"/>
      <c r="CL209" s="50"/>
    </row>
    <row r="210" spans="1:90" ht="16.149999999999999" customHeight="1" x14ac:dyDescent="0.2">
      <c r="A210" s="822"/>
      <c r="B210" s="1029" t="s">
        <v>195</v>
      </c>
      <c r="C210" s="1029"/>
      <c r="D210" s="404">
        <f t="shared" si="24"/>
        <v>0</v>
      </c>
      <c r="E210" s="128">
        <f t="shared" si="25"/>
        <v>0</v>
      </c>
      <c r="F210" s="463">
        <f t="shared" si="25"/>
        <v>0</v>
      </c>
      <c r="G210" s="443"/>
      <c r="H210" s="444"/>
      <c r="I210" s="445"/>
      <c r="J210" s="444"/>
      <c r="K210" s="445"/>
      <c r="L210" s="444"/>
      <c r="M210" s="445"/>
      <c r="N210" s="444"/>
      <c r="O210" s="445"/>
      <c r="P210" s="444"/>
      <c r="Q210" s="445"/>
      <c r="R210" s="444"/>
      <c r="S210" s="445"/>
      <c r="T210" s="444"/>
      <c r="U210" s="445"/>
      <c r="V210" s="446"/>
      <c r="W210" s="447"/>
      <c r="X210" s="448"/>
      <c r="Y210" s="448"/>
      <c r="Z210" s="457"/>
      <c r="AA210" s="6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49"/>
      <c r="BV210" s="47"/>
      <c r="BW210" s="47"/>
      <c r="CG210" s="50">
        <v>0</v>
      </c>
      <c r="CH210" s="50">
        <v>0</v>
      </c>
      <c r="CI210" s="50">
        <v>0</v>
      </c>
      <c r="CJ210" s="50"/>
      <c r="CK210" s="50"/>
      <c r="CL210" s="50"/>
    </row>
    <row r="211" spans="1:90" ht="16.149999999999999" customHeight="1" x14ac:dyDescent="0.2">
      <c r="A211" s="820" t="s">
        <v>88</v>
      </c>
      <c r="B211" s="1031" t="s">
        <v>192</v>
      </c>
      <c r="C211" s="1031"/>
      <c r="D211" s="402">
        <f t="shared" si="24"/>
        <v>0</v>
      </c>
      <c r="E211" s="449">
        <f t="shared" si="25"/>
        <v>0</v>
      </c>
      <c r="F211" s="450">
        <f t="shared" si="25"/>
        <v>0</v>
      </c>
      <c r="G211" s="451"/>
      <c r="H211" s="452"/>
      <c r="I211" s="453"/>
      <c r="J211" s="452"/>
      <c r="K211" s="453"/>
      <c r="L211" s="452"/>
      <c r="M211" s="453"/>
      <c r="N211" s="452"/>
      <c r="O211" s="453"/>
      <c r="P211" s="452"/>
      <c r="Q211" s="453"/>
      <c r="R211" s="452"/>
      <c r="S211" s="453"/>
      <c r="T211" s="452"/>
      <c r="U211" s="453"/>
      <c r="V211" s="454"/>
      <c r="W211" s="455"/>
      <c r="X211" s="456"/>
      <c r="Y211" s="456"/>
      <c r="Z211" s="466"/>
      <c r="AA211" s="6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49"/>
      <c r="BV211" s="47"/>
      <c r="BW211" s="47"/>
      <c r="CG211" s="50">
        <v>0</v>
      </c>
      <c r="CH211" s="50">
        <v>0</v>
      </c>
      <c r="CI211" s="50">
        <v>0</v>
      </c>
      <c r="CJ211" s="50"/>
      <c r="CK211" s="50"/>
      <c r="CL211" s="50"/>
    </row>
    <row r="212" spans="1:90" ht="16.149999999999999" customHeight="1" x14ac:dyDescent="0.2">
      <c r="A212" s="821"/>
      <c r="B212" s="998" t="s">
        <v>193</v>
      </c>
      <c r="C212" s="998"/>
      <c r="D212" s="403">
        <f t="shared" si="24"/>
        <v>0</v>
      </c>
      <c r="E212" s="135">
        <f t="shared" si="25"/>
        <v>0</v>
      </c>
      <c r="F212" s="458">
        <f t="shared" si="25"/>
        <v>0</v>
      </c>
      <c r="G212" s="151"/>
      <c r="H212" s="152"/>
      <c r="I212" s="153"/>
      <c r="J212" s="152"/>
      <c r="K212" s="153"/>
      <c r="L212" s="152"/>
      <c r="M212" s="153"/>
      <c r="N212" s="152"/>
      <c r="O212" s="153"/>
      <c r="P212" s="152"/>
      <c r="Q212" s="153"/>
      <c r="R212" s="152"/>
      <c r="S212" s="153"/>
      <c r="T212" s="152"/>
      <c r="U212" s="153"/>
      <c r="V212" s="459"/>
      <c r="W212" s="460"/>
      <c r="X212" s="461"/>
      <c r="Y212" s="461"/>
      <c r="Z212" s="467"/>
      <c r="AA212" s="6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49"/>
      <c r="BV212" s="47"/>
      <c r="BW212" s="47"/>
      <c r="CG212" s="50">
        <v>0</v>
      </c>
      <c r="CH212" s="50">
        <v>0</v>
      </c>
      <c r="CI212" s="50">
        <v>0</v>
      </c>
      <c r="CJ212" s="50"/>
      <c r="CK212" s="50"/>
      <c r="CL212" s="50"/>
    </row>
    <row r="213" spans="1:90" ht="16.149999999999999" customHeight="1" x14ac:dyDescent="0.2">
      <c r="A213" s="821"/>
      <c r="B213" s="998" t="s">
        <v>194</v>
      </c>
      <c r="C213" s="998"/>
      <c r="D213" s="403">
        <f t="shared" si="24"/>
        <v>0</v>
      </c>
      <c r="E213" s="135">
        <f t="shared" si="25"/>
        <v>0</v>
      </c>
      <c r="F213" s="458">
        <f t="shared" si="25"/>
        <v>0</v>
      </c>
      <c r="G213" s="151"/>
      <c r="H213" s="152"/>
      <c r="I213" s="153"/>
      <c r="J213" s="152"/>
      <c r="K213" s="153"/>
      <c r="L213" s="152"/>
      <c r="M213" s="153"/>
      <c r="N213" s="152"/>
      <c r="O213" s="153"/>
      <c r="P213" s="152"/>
      <c r="Q213" s="153"/>
      <c r="R213" s="152"/>
      <c r="S213" s="153"/>
      <c r="T213" s="152"/>
      <c r="U213" s="153"/>
      <c r="V213" s="459"/>
      <c r="W213" s="460"/>
      <c r="X213" s="461"/>
      <c r="Y213" s="461"/>
      <c r="Z213" s="468"/>
      <c r="AA213" s="6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49"/>
      <c r="BV213" s="47"/>
      <c r="BW213" s="47"/>
      <c r="CG213" s="50">
        <v>0</v>
      </c>
      <c r="CH213" s="50">
        <v>0</v>
      </c>
      <c r="CI213" s="50">
        <v>0</v>
      </c>
      <c r="CJ213" s="50"/>
      <c r="CK213" s="50"/>
      <c r="CL213" s="50"/>
    </row>
    <row r="214" spans="1:90" ht="16.149999999999999" customHeight="1" x14ac:dyDescent="0.2">
      <c r="A214" s="822"/>
      <c r="B214" s="1029" t="s">
        <v>195</v>
      </c>
      <c r="C214" s="1029"/>
      <c r="D214" s="404">
        <f t="shared" si="24"/>
        <v>0</v>
      </c>
      <c r="E214" s="128">
        <f t="shared" si="25"/>
        <v>0</v>
      </c>
      <c r="F214" s="463">
        <f t="shared" si="25"/>
        <v>0</v>
      </c>
      <c r="G214" s="443"/>
      <c r="H214" s="444"/>
      <c r="I214" s="445"/>
      <c r="J214" s="444"/>
      <c r="K214" s="445"/>
      <c r="L214" s="444"/>
      <c r="M214" s="445"/>
      <c r="N214" s="444"/>
      <c r="O214" s="445"/>
      <c r="P214" s="444"/>
      <c r="Q214" s="445"/>
      <c r="R214" s="444"/>
      <c r="S214" s="445"/>
      <c r="T214" s="444"/>
      <c r="U214" s="445"/>
      <c r="V214" s="446"/>
      <c r="W214" s="447"/>
      <c r="X214" s="448"/>
      <c r="Y214" s="448"/>
      <c r="Z214" s="464"/>
      <c r="AA214" s="6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49"/>
      <c r="BV214" s="47"/>
      <c r="BW214" s="47"/>
      <c r="CG214" s="50">
        <v>0</v>
      </c>
      <c r="CH214" s="50">
        <v>0</v>
      </c>
      <c r="CI214" s="50">
        <v>0</v>
      </c>
      <c r="CJ214" s="50"/>
      <c r="CK214" s="50"/>
      <c r="CL214" s="50"/>
    </row>
    <row r="215" spans="1:90" ht="16.149999999999999" customHeight="1" x14ac:dyDescent="0.2">
      <c r="A215" s="933" t="s">
        <v>90</v>
      </c>
      <c r="B215" s="1033" t="s">
        <v>192</v>
      </c>
      <c r="C215" s="973"/>
      <c r="D215" s="506">
        <f t="shared" si="24"/>
        <v>0</v>
      </c>
      <c r="E215" s="507">
        <f t="shared" si="25"/>
        <v>0</v>
      </c>
      <c r="F215" s="508">
        <f t="shared" si="25"/>
        <v>0</v>
      </c>
      <c r="G215" s="509"/>
      <c r="H215" s="510"/>
      <c r="I215" s="511"/>
      <c r="J215" s="510"/>
      <c r="K215" s="511"/>
      <c r="L215" s="510"/>
      <c r="M215" s="511"/>
      <c r="N215" s="510"/>
      <c r="O215" s="511"/>
      <c r="P215" s="510"/>
      <c r="Q215" s="511"/>
      <c r="R215" s="510"/>
      <c r="S215" s="511"/>
      <c r="T215" s="510"/>
      <c r="U215" s="511"/>
      <c r="V215" s="512"/>
      <c r="W215" s="513"/>
      <c r="X215" s="514"/>
      <c r="Y215" s="514"/>
      <c r="Z215" s="466"/>
      <c r="AA215" s="6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49"/>
      <c r="BV215" s="47"/>
      <c r="BW215" s="47"/>
      <c r="CG215" s="50">
        <v>0</v>
      </c>
      <c r="CH215" s="50">
        <v>0</v>
      </c>
      <c r="CI215" s="50">
        <v>0</v>
      </c>
      <c r="CJ215" s="50"/>
      <c r="CK215" s="50"/>
      <c r="CL215" s="50"/>
    </row>
    <row r="216" spans="1:90" ht="16.149999999999999" customHeight="1" x14ac:dyDescent="0.2">
      <c r="A216" s="935"/>
      <c r="B216" s="1033" t="s">
        <v>193</v>
      </c>
      <c r="C216" s="973"/>
      <c r="D216" s="515">
        <f t="shared" si="24"/>
        <v>0</v>
      </c>
      <c r="E216" s="507">
        <f t="shared" si="25"/>
        <v>0</v>
      </c>
      <c r="F216" s="516">
        <f t="shared" si="25"/>
        <v>0</v>
      </c>
      <c r="G216" s="517"/>
      <c r="H216" s="518"/>
      <c r="I216" s="519"/>
      <c r="J216" s="518"/>
      <c r="K216" s="519"/>
      <c r="L216" s="518"/>
      <c r="M216" s="519"/>
      <c r="N216" s="518"/>
      <c r="O216" s="519"/>
      <c r="P216" s="518"/>
      <c r="Q216" s="519"/>
      <c r="R216" s="518"/>
      <c r="S216" s="519"/>
      <c r="T216" s="518"/>
      <c r="U216" s="519"/>
      <c r="V216" s="512"/>
      <c r="W216" s="520"/>
      <c r="X216" s="514"/>
      <c r="Y216" s="514"/>
      <c r="Z216" s="142"/>
      <c r="AA216" s="6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49"/>
      <c r="BV216" s="47"/>
      <c r="BW216" s="47"/>
      <c r="CG216" s="50">
        <v>0</v>
      </c>
      <c r="CH216" s="50">
        <v>0</v>
      </c>
      <c r="CI216" s="50">
        <v>0</v>
      </c>
      <c r="CJ216" s="50"/>
      <c r="CK216" s="50"/>
      <c r="CL216" s="50"/>
    </row>
    <row r="217" spans="1:90" ht="16.149999999999999" customHeight="1" x14ac:dyDescent="0.2">
      <c r="A217" s="935"/>
      <c r="B217" s="1033" t="s">
        <v>194</v>
      </c>
      <c r="C217" s="973"/>
      <c r="D217" s="515">
        <f t="shared" si="24"/>
        <v>0</v>
      </c>
      <c r="E217" s="507">
        <f t="shared" si="25"/>
        <v>0</v>
      </c>
      <c r="F217" s="516">
        <f t="shared" si="25"/>
        <v>0</v>
      </c>
      <c r="G217" s="517"/>
      <c r="H217" s="518"/>
      <c r="I217" s="519"/>
      <c r="J217" s="518"/>
      <c r="K217" s="519"/>
      <c r="L217" s="518"/>
      <c r="M217" s="519"/>
      <c r="N217" s="518"/>
      <c r="O217" s="519"/>
      <c r="P217" s="518"/>
      <c r="Q217" s="519"/>
      <c r="R217" s="518"/>
      <c r="S217" s="519"/>
      <c r="T217" s="518"/>
      <c r="U217" s="519"/>
      <c r="V217" s="512"/>
      <c r="W217" s="520"/>
      <c r="X217" s="514"/>
      <c r="Y217" s="514"/>
      <c r="Z217" s="468"/>
      <c r="AA217" s="6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49"/>
      <c r="BV217" s="47"/>
      <c r="BW217" s="47"/>
      <c r="CG217" s="50">
        <v>0</v>
      </c>
      <c r="CH217" s="50">
        <v>0</v>
      </c>
      <c r="CI217" s="50">
        <v>0</v>
      </c>
      <c r="CJ217" s="50"/>
      <c r="CK217" s="50"/>
      <c r="CL217" s="50"/>
    </row>
    <row r="218" spans="1:90" ht="16.149999999999999" customHeight="1" thickBot="1" x14ac:dyDescent="0.25">
      <c r="A218" s="935"/>
      <c r="B218" s="1033" t="s">
        <v>195</v>
      </c>
      <c r="C218" s="973"/>
      <c r="D218" s="521">
        <f t="shared" si="24"/>
        <v>0</v>
      </c>
      <c r="E218" s="522">
        <f t="shared" si="25"/>
        <v>0</v>
      </c>
      <c r="F218" s="523">
        <f t="shared" si="25"/>
        <v>0</v>
      </c>
      <c r="G218" s="629"/>
      <c r="H218" s="630"/>
      <c r="I218" s="631"/>
      <c r="J218" s="630"/>
      <c r="K218" s="631"/>
      <c r="L218" s="630"/>
      <c r="M218" s="631"/>
      <c r="N218" s="630"/>
      <c r="O218" s="631"/>
      <c r="P218" s="630"/>
      <c r="Q218" s="631"/>
      <c r="R218" s="630"/>
      <c r="S218" s="631"/>
      <c r="T218" s="630"/>
      <c r="U218" s="631"/>
      <c r="V218" s="632"/>
      <c r="W218" s="633">
        <v>0</v>
      </c>
      <c r="X218" s="529"/>
      <c r="Y218" s="529"/>
      <c r="Z218" s="634"/>
      <c r="AA218" s="6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49"/>
      <c r="BV218" s="47"/>
      <c r="BW218" s="47"/>
      <c r="CG218" s="50">
        <v>0</v>
      </c>
      <c r="CH218" s="50">
        <v>0</v>
      </c>
      <c r="CI218" s="50">
        <v>0</v>
      </c>
      <c r="CJ218" s="50"/>
      <c r="CK218" s="50"/>
      <c r="CL218" s="50"/>
    </row>
    <row r="219" spans="1:90" ht="16.149999999999999" customHeight="1" thickTop="1" x14ac:dyDescent="0.2">
      <c r="A219" s="976" t="s">
        <v>4</v>
      </c>
      <c r="B219" s="1034" t="s">
        <v>192</v>
      </c>
      <c r="C219" s="1034"/>
      <c r="D219" s="531">
        <f>SUM(E219+F219)</f>
        <v>226</v>
      </c>
      <c r="E219" s="532">
        <f t="shared" si="25"/>
        <v>86</v>
      </c>
      <c r="F219" s="534">
        <f t="shared" si="25"/>
        <v>140</v>
      </c>
      <c r="G219" s="635">
        <f t="shared" ref="G219:L222" si="26">SUM(G171+G175+G179+G183+G187+G191+G195+G207+G211+G215)</f>
        <v>9</v>
      </c>
      <c r="H219" s="534">
        <f t="shared" si="26"/>
        <v>4</v>
      </c>
      <c r="I219" s="635">
        <f t="shared" si="26"/>
        <v>2</v>
      </c>
      <c r="J219" s="534">
        <f t="shared" si="26"/>
        <v>2</v>
      </c>
      <c r="K219" s="635">
        <f t="shared" si="26"/>
        <v>3</v>
      </c>
      <c r="L219" s="534">
        <f t="shared" si="26"/>
        <v>3</v>
      </c>
      <c r="M219" s="635">
        <f>SUM(M171+M175+M179+M183+M187+M191+M195+M199+M203+M207+M211+M215)</f>
        <v>5</v>
      </c>
      <c r="N219" s="534">
        <f t="shared" ref="N219:R219" si="27">SUM(N171+N175+N179+N183+N187+N191+N195+N199+N203+N207+N211+N215)</f>
        <v>3</v>
      </c>
      <c r="O219" s="635">
        <f t="shared" si="27"/>
        <v>9</v>
      </c>
      <c r="P219" s="534">
        <f t="shared" si="27"/>
        <v>20</v>
      </c>
      <c r="Q219" s="635">
        <f t="shared" si="27"/>
        <v>11</v>
      </c>
      <c r="R219" s="534">
        <f t="shared" si="27"/>
        <v>21</v>
      </c>
      <c r="S219" s="635">
        <f t="shared" ref="S219:V222" si="28">SUM(S171+S175+S179+S187+S191+S195+S199+S203+S207+S211+S215)</f>
        <v>39</v>
      </c>
      <c r="T219" s="534">
        <f t="shared" si="28"/>
        <v>75</v>
      </c>
      <c r="U219" s="635">
        <f t="shared" si="28"/>
        <v>8</v>
      </c>
      <c r="V219" s="636">
        <f t="shared" si="28"/>
        <v>12</v>
      </c>
      <c r="W219" s="635">
        <f t="shared" ref="W219:Y222" si="29">SUM(W171+W175+W179+W187+W195+W199+W203+W207+W211+W215)</f>
        <v>7</v>
      </c>
      <c r="X219" s="538">
        <f t="shared" si="29"/>
        <v>1</v>
      </c>
      <c r="Y219" s="538">
        <f t="shared" si="29"/>
        <v>0</v>
      </c>
      <c r="Z219" s="637"/>
      <c r="AA219" s="58" t="s">
        <v>202</v>
      </c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49"/>
      <c r="BV219" s="47"/>
      <c r="BW219" s="47"/>
      <c r="CG219" s="50"/>
      <c r="CH219" s="50"/>
      <c r="CI219" s="50"/>
      <c r="CJ219" s="50"/>
      <c r="CK219" s="50"/>
      <c r="CL219" s="50"/>
    </row>
    <row r="220" spans="1:90" ht="16.149999999999999" customHeight="1" x14ac:dyDescent="0.2">
      <c r="A220" s="977"/>
      <c r="B220" s="998" t="s">
        <v>193</v>
      </c>
      <c r="C220" s="998"/>
      <c r="D220" s="403">
        <f>SUM(E220+F220)</f>
        <v>948</v>
      </c>
      <c r="E220" s="540">
        <f t="shared" ref="E220:F222" si="30">SUM(G220+I220+K220+M220+O220+Q220+S220+U220)</f>
        <v>436</v>
      </c>
      <c r="F220" s="541">
        <f>SUM(H220+J220+L220+N220+P220+R220+T220+V220)</f>
        <v>512</v>
      </c>
      <c r="G220" s="542">
        <f t="shared" si="26"/>
        <v>22</v>
      </c>
      <c r="H220" s="541">
        <f>SUM(H172+H176+H180+H184+H188+H192+H196+H208+H212+H216)</f>
        <v>19</v>
      </c>
      <c r="I220" s="542">
        <f t="shared" si="26"/>
        <v>7</v>
      </c>
      <c r="J220" s="541">
        <f>SUM(J172+J176+J180+J184+J188+J192+J196+J208+J212+J216)</f>
        <v>9</v>
      </c>
      <c r="K220" s="542">
        <f t="shared" si="26"/>
        <v>11</v>
      </c>
      <c r="L220" s="541">
        <f>SUM(L172+L176+L180+L184+L188+L192+L196+L208+L212+L216)</f>
        <v>5</v>
      </c>
      <c r="M220" s="542">
        <f t="shared" ref="M220:R222" si="31">SUM(M172+M176+M180+M184+M188+M192+M196+M200+M204+M208+M212+M216)</f>
        <v>27</v>
      </c>
      <c r="N220" s="541">
        <f t="shared" si="31"/>
        <v>18</v>
      </c>
      <c r="O220" s="542">
        <f t="shared" si="31"/>
        <v>77</v>
      </c>
      <c r="P220" s="541">
        <f t="shared" si="31"/>
        <v>75</v>
      </c>
      <c r="Q220" s="542">
        <f t="shared" si="31"/>
        <v>99</v>
      </c>
      <c r="R220" s="541">
        <f t="shared" si="31"/>
        <v>134</v>
      </c>
      <c r="S220" s="542">
        <f t="shared" si="28"/>
        <v>97</v>
      </c>
      <c r="T220" s="541">
        <f t="shared" si="28"/>
        <v>199</v>
      </c>
      <c r="U220" s="542">
        <f t="shared" si="28"/>
        <v>96</v>
      </c>
      <c r="V220" s="638">
        <f t="shared" si="28"/>
        <v>53</v>
      </c>
      <c r="W220" s="542">
        <f t="shared" si="29"/>
        <v>5</v>
      </c>
      <c r="X220" s="540">
        <f t="shared" si="29"/>
        <v>1</v>
      </c>
      <c r="Y220" s="540">
        <f t="shared" si="29"/>
        <v>0</v>
      </c>
      <c r="Z220" s="135">
        <f>SUM(Z172+Z176+Z180+Z184+Z188+Z192+Z196+Z200+Z208+Z204+Z212+Z216)</f>
        <v>0</v>
      </c>
      <c r="AA220" s="5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49"/>
      <c r="BV220" s="47"/>
      <c r="BW220" s="47"/>
      <c r="CG220" s="50"/>
      <c r="CH220" s="50"/>
      <c r="CI220" s="50"/>
      <c r="CJ220" s="50"/>
      <c r="CK220" s="50"/>
      <c r="CL220" s="50"/>
    </row>
    <row r="221" spans="1:90" ht="16.149999999999999" customHeight="1" x14ac:dyDescent="0.2">
      <c r="A221" s="977"/>
      <c r="B221" s="998" t="s">
        <v>194</v>
      </c>
      <c r="C221" s="998"/>
      <c r="D221" s="403">
        <f>SUM(E221+F221)</f>
        <v>232</v>
      </c>
      <c r="E221" s="540">
        <f t="shared" si="30"/>
        <v>89</v>
      </c>
      <c r="F221" s="541">
        <f t="shared" si="30"/>
        <v>143</v>
      </c>
      <c r="G221" s="542">
        <f t="shared" si="26"/>
        <v>10</v>
      </c>
      <c r="H221" s="541">
        <f>SUM(H173+H177+H181+H185+H189+H193+H197+H209+H213+H217)</f>
        <v>4</v>
      </c>
      <c r="I221" s="542">
        <f t="shared" si="26"/>
        <v>3</v>
      </c>
      <c r="J221" s="541">
        <f>SUM(J173+J177+J181+J185+J189+J193+J197+J209+J213+J217)</f>
        <v>2</v>
      </c>
      <c r="K221" s="542">
        <f t="shared" si="26"/>
        <v>4</v>
      </c>
      <c r="L221" s="541">
        <f>SUM(L173+L177+L181+L185+L189+L193+L197+L209+L213+L217)</f>
        <v>3</v>
      </c>
      <c r="M221" s="542">
        <f t="shared" si="31"/>
        <v>4</v>
      </c>
      <c r="N221" s="541">
        <f t="shared" si="31"/>
        <v>3</v>
      </c>
      <c r="O221" s="542">
        <f t="shared" si="31"/>
        <v>12</v>
      </c>
      <c r="P221" s="541">
        <f t="shared" si="31"/>
        <v>22</v>
      </c>
      <c r="Q221" s="542">
        <f t="shared" si="31"/>
        <v>11</v>
      </c>
      <c r="R221" s="541">
        <f t="shared" si="31"/>
        <v>22</v>
      </c>
      <c r="S221" s="542">
        <f t="shared" si="28"/>
        <v>37</v>
      </c>
      <c r="T221" s="541">
        <f t="shared" si="28"/>
        <v>77</v>
      </c>
      <c r="U221" s="542">
        <f t="shared" si="28"/>
        <v>8</v>
      </c>
      <c r="V221" s="638">
        <f t="shared" si="28"/>
        <v>10</v>
      </c>
      <c r="W221" s="542">
        <f t="shared" si="29"/>
        <v>7</v>
      </c>
      <c r="X221" s="540">
        <f t="shared" si="29"/>
        <v>1</v>
      </c>
      <c r="Y221" s="540">
        <f t="shared" si="29"/>
        <v>0</v>
      </c>
      <c r="Z221" s="478"/>
      <c r="AA221" s="5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49"/>
      <c r="BV221" s="47"/>
      <c r="BW221" s="47"/>
      <c r="CG221" s="50"/>
      <c r="CH221" s="50"/>
      <c r="CI221" s="50"/>
      <c r="CJ221" s="50"/>
      <c r="CK221" s="50"/>
      <c r="CL221" s="50"/>
    </row>
    <row r="222" spans="1:90" ht="16.149999999999999" customHeight="1" x14ac:dyDescent="0.2">
      <c r="A222" s="978"/>
      <c r="B222" s="1029" t="s">
        <v>195</v>
      </c>
      <c r="C222" s="1029"/>
      <c r="D222" s="404">
        <f>SUM(E222+F222)</f>
        <v>158</v>
      </c>
      <c r="E222" s="545">
        <f t="shared" si="30"/>
        <v>66</v>
      </c>
      <c r="F222" s="546">
        <f t="shared" si="30"/>
        <v>92</v>
      </c>
      <c r="G222" s="547">
        <f t="shared" ref="G222" si="32">SUM(G174+G178+G182+G186+G190+G194+G198+G210+G214+G218)</f>
        <v>5</v>
      </c>
      <c r="H222" s="546">
        <f>SUM(H174+H178+H182+H186+H190+H194+H198+H210+H214+H218)</f>
        <v>1</v>
      </c>
      <c r="I222" s="547">
        <f t="shared" si="26"/>
        <v>2</v>
      </c>
      <c r="J222" s="546">
        <f>SUM(J174+J178+J182+J186+J190+J194+J198+J210+J214+J218)</f>
        <v>2</v>
      </c>
      <c r="K222" s="547">
        <f t="shared" si="26"/>
        <v>2</v>
      </c>
      <c r="L222" s="546">
        <f>SUM(L174+L178+L182+L186+L190+L194+L198+L210+L214+L218)</f>
        <v>3</v>
      </c>
      <c r="M222" s="547">
        <f t="shared" si="31"/>
        <v>3</v>
      </c>
      <c r="N222" s="546">
        <f t="shared" si="31"/>
        <v>4</v>
      </c>
      <c r="O222" s="547">
        <f t="shared" si="31"/>
        <v>7</v>
      </c>
      <c r="P222" s="546">
        <f t="shared" si="31"/>
        <v>9</v>
      </c>
      <c r="Q222" s="547">
        <f t="shared" si="31"/>
        <v>18</v>
      </c>
      <c r="R222" s="546">
        <f t="shared" si="31"/>
        <v>18</v>
      </c>
      <c r="S222" s="547">
        <f t="shared" si="28"/>
        <v>16</v>
      </c>
      <c r="T222" s="546">
        <f t="shared" si="28"/>
        <v>47</v>
      </c>
      <c r="U222" s="547">
        <f t="shared" si="28"/>
        <v>13</v>
      </c>
      <c r="V222" s="639">
        <f t="shared" si="28"/>
        <v>8</v>
      </c>
      <c r="W222" s="549">
        <f t="shared" si="29"/>
        <v>2</v>
      </c>
      <c r="X222" s="545">
        <f t="shared" si="29"/>
        <v>0</v>
      </c>
      <c r="Y222" s="545">
        <f t="shared" si="29"/>
        <v>0</v>
      </c>
      <c r="Z222" s="483"/>
      <c r="AA222" s="5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49"/>
      <c r="BV222" s="47"/>
      <c r="BW222" s="47"/>
      <c r="CG222" s="50"/>
      <c r="CH222" s="50"/>
      <c r="CI222" s="50"/>
      <c r="CJ222" s="50"/>
      <c r="CK222" s="50"/>
      <c r="CL222" s="50"/>
    </row>
    <row r="223" spans="1:90" ht="31.9" customHeight="1" x14ac:dyDescent="0.2">
      <c r="A223" s="171" t="s">
        <v>203</v>
      </c>
      <c r="B223" s="229"/>
      <c r="C223" s="229"/>
      <c r="D223" s="230"/>
      <c r="E223" s="230"/>
      <c r="F223" s="230"/>
      <c r="G223" s="230"/>
      <c r="H223" s="230"/>
      <c r="I223" s="230"/>
      <c r="Z223" s="640"/>
      <c r="BV223" s="47"/>
      <c r="BW223" s="47"/>
      <c r="CG223" s="50"/>
      <c r="CH223" s="50"/>
      <c r="CI223" s="50"/>
      <c r="CJ223" s="50"/>
      <c r="CK223" s="50"/>
      <c r="CL223" s="50"/>
    </row>
    <row r="224" spans="1:90" ht="16.149999999999999" customHeight="1" x14ac:dyDescent="0.2">
      <c r="A224" s="879" t="s">
        <v>36</v>
      </c>
      <c r="B224" s="880"/>
      <c r="C224" s="881"/>
      <c r="D224" s="830" t="s">
        <v>4</v>
      </c>
      <c r="E224" s="831"/>
      <c r="F224" s="832"/>
      <c r="G224" s="836" t="s">
        <v>60</v>
      </c>
      <c r="H224" s="837"/>
      <c r="I224" s="837"/>
      <c r="J224" s="837"/>
      <c r="K224" s="837"/>
      <c r="L224" s="837"/>
      <c r="M224" s="837"/>
      <c r="N224" s="857"/>
      <c r="O224" s="832" t="s">
        <v>16</v>
      </c>
      <c r="P224" s="820" t="s">
        <v>17</v>
      </c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BV224" s="47"/>
      <c r="BW224" s="47"/>
      <c r="CG224" s="50"/>
      <c r="CH224" s="50"/>
      <c r="CI224" s="50"/>
      <c r="CJ224" s="50"/>
      <c r="CK224" s="50"/>
      <c r="CL224" s="50"/>
    </row>
    <row r="225" spans="1:90" ht="16.149999999999999" customHeight="1" x14ac:dyDescent="0.2">
      <c r="A225" s="882"/>
      <c r="B225" s="883"/>
      <c r="C225" s="884"/>
      <c r="D225" s="833"/>
      <c r="E225" s="834"/>
      <c r="F225" s="835"/>
      <c r="G225" s="820" t="s">
        <v>176</v>
      </c>
      <c r="H225" s="820" t="s">
        <v>25</v>
      </c>
      <c r="I225" s="820" t="s">
        <v>186</v>
      </c>
      <c r="J225" s="820" t="s">
        <v>61</v>
      </c>
      <c r="K225" s="820" t="s">
        <v>187</v>
      </c>
      <c r="L225" s="820" t="s">
        <v>204</v>
      </c>
      <c r="M225" s="820" t="s">
        <v>29</v>
      </c>
      <c r="N225" s="828" t="s">
        <v>30</v>
      </c>
      <c r="O225" s="986"/>
      <c r="P225" s="821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BV225" s="47"/>
      <c r="BW225" s="47"/>
      <c r="CG225" s="50"/>
      <c r="CH225" s="50"/>
      <c r="CI225" s="50"/>
      <c r="CJ225" s="50"/>
      <c r="CK225" s="50"/>
      <c r="CL225" s="50"/>
    </row>
    <row r="226" spans="1:90" ht="16.149999999999999" customHeight="1" x14ac:dyDescent="0.2">
      <c r="A226" s="885"/>
      <c r="B226" s="886"/>
      <c r="C226" s="887"/>
      <c r="D226" s="702" t="s">
        <v>1</v>
      </c>
      <c r="E226" s="702" t="s">
        <v>2</v>
      </c>
      <c r="F226" s="708" t="s">
        <v>3</v>
      </c>
      <c r="G226" s="822"/>
      <c r="H226" s="822"/>
      <c r="I226" s="822"/>
      <c r="J226" s="822"/>
      <c r="K226" s="822"/>
      <c r="L226" s="822"/>
      <c r="M226" s="822"/>
      <c r="N226" s="829"/>
      <c r="O226" s="835"/>
      <c r="P226" s="822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49"/>
      <c r="AD226" s="49"/>
      <c r="BV226" s="47"/>
      <c r="BW226" s="47"/>
      <c r="CG226" s="50"/>
      <c r="CH226" s="50"/>
      <c r="CI226" s="50"/>
      <c r="CJ226" s="50"/>
      <c r="CK226" s="50"/>
      <c r="CL226" s="50"/>
    </row>
    <row r="227" spans="1:90" ht="16.149999999999999" customHeight="1" x14ac:dyDescent="0.2">
      <c r="A227" s="808" t="s">
        <v>42</v>
      </c>
      <c r="B227" s="809"/>
      <c r="C227" s="810"/>
      <c r="D227" s="436">
        <f>SUM(G227:N227)</f>
        <v>0</v>
      </c>
      <c r="E227" s="27"/>
      <c r="F227" s="27"/>
      <c r="G227" s="175"/>
      <c r="H227" s="175"/>
      <c r="I227" s="175"/>
      <c r="J227" s="175"/>
      <c r="K227" s="175"/>
      <c r="L227" s="175"/>
      <c r="M227" s="175"/>
      <c r="N227" s="178"/>
      <c r="O227" s="112"/>
      <c r="P227" s="174"/>
      <c r="Q227" s="6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49"/>
      <c r="AD227" s="49"/>
      <c r="BV227" s="47"/>
      <c r="BW227" s="47"/>
      <c r="CG227" s="50">
        <v>0</v>
      </c>
      <c r="CH227" s="50">
        <v>0</v>
      </c>
      <c r="CI227" s="50">
        <v>0</v>
      </c>
      <c r="CJ227" s="50"/>
      <c r="CK227" s="50"/>
      <c r="CL227" s="50"/>
    </row>
    <row r="228" spans="1:90" ht="16.149999999999999" customHeight="1" x14ac:dyDescent="0.2">
      <c r="A228" s="811" t="s">
        <v>205</v>
      </c>
      <c r="B228" s="812"/>
      <c r="C228" s="813"/>
      <c r="D228" s="551">
        <f>SUM(G228:N228)</f>
        <v>0</v>
      </c>
      <c r="E228" s="23"/>
      <c r="F228" s="175"/>
      <c r="G228" s="7"/>
      <c r="H228" s="7"/>
      <c r="I228" s="7"/>
      <c r="J228" s="7"/>
      <c r="K228" s="7"/>
      <c r="L228" s="7"/>
      <c r="M228" s="7"/>
      <c r="N228" s="180"/>
      <c r="O228" s="21"/>
      <c r="P228" s="23"/>
      <c r="Q228" s="6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49"/>
      <c r="AD228" s="49"/>
      <c r="BV228" s="47"/>
      <c r="BW228" s="47"/>
      <c r="CG228" s="50">
        <v>0</v>
      </c>
      <c r="CH228" s="50">
        <v>0</v>
      </c>
      <c r="CI228" s="50">
        <v>0</v>
      </c>
      <c r="CJ228" s="50"/>
      <c r="CK228" s="50"/>
      <c r="CL228" s="50"/>
    </row>
    <row r="229" spans="1:90" ht="16.149999999999999" customHeight="1" x14ac:dyDescent="0.2">
      <c r="A229" s="811" t="s">
        <v>206</v>
      </c>
      <c r="B229" s="812"/>
      <c r="C229" s="813"/>
      <c r="D229" s="551">
        <f>SUM(G229:N229)</f>
        <v>0</v>
      </c>
      <c r="E229" s="175"/>
      <c r="F229" s="23"/>
      <c r="G229" s="7"/>
      <c r="H229" s="7"/>
      <c r="I229" s="7"/>
      <c r="J229" s="7"/>
      <c r="K229" s="7"/>
      <c r="L229" s="7"/>
      <c r="M229" s="7"/>
      <c r="N229" s="180"/>
      <c r="O229" s="21"/>
      <c r="P229" s="23"/>
      <c r="Q229" s="6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49"/>
      <c r="AD229" s="49"/>
      <c r="BV229" s="47"/>
      <c r="BW229" s="47"/>
      <c r="CG229" s="50">
        <v>0</v>
      </c>
      <c r="CH229" s="50">
        <v>0</v>
      </c>
      <c r="CI229" s="50">
        <v>0</v>
      </c>
      <c r="CJ229" s="50"/>
      <c r="CK229" s="50"/>
      <c r="CL229" s="50"/>
    </row>
    <row r="230" spans="1:90" ht="16.149999999999999" customHeight="1" x14ac:dyDescent="0.2">
      <c r="A230" s="811" t="s">
        <v>207</v>
      </c>
      <c r="B230" s="812"/>
      <c r="C230" s="813"/>
      <c r="D230" s="552"/>
      <c r="E230" s="553"/>
      <c r="F230" s="552"/>
      <c r="G230" s="554"/>
      <c r="H230" s="554"/>
      <c r="I230" s="554"/>
      <c r="J230" s="554"/>
      <c r="K230" s="554"/>
      <c r="L230" s="554"/>
      <c r="M230" s="553"/>
      <c r="N230" s="555"/>
      <c r="O230" s="552"/>
      <c r="P230" s="554"/>
      <c r="Q230" s="556" t="s">
        <v>202</v>
      </c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49"/>
      <c r="AD230" s="49"/>
      <c r="BV230" s="47"/>
      <c r="BW230" s="47"/>
      <c r="CG230" s="50"/>
      <c r="CH230" s="50"/>
      <c r="CI230" s="50"/>
      <c r="CJ230" s="50"/>
      <c r="CK230" s="50"/>
      <c r="CL230" s="50"/>
    </row>
    <row r="231" spans="1:90" ht="16.149999999999999" customHeight="1" x14ac:dyDescent="0.2">
      <c r="A231" s="983" t="s">
        <v>38</v>
      </c>
      <c r="B231" s="984"/>
      <c r="C231" s="985"/>
      <c r="D231" s="557">
        <f>SUM(G231:N231)</f>
        <v>0</v>
      </c>
      <c r="E231" s="102"/>
      <c r="F231" s="23"/>
      <c r="G231" s="28"/>
      <c r="H231" s="28"/>
      <c r="I231" s="28"/>
      <c r="J231" s="28"/>
      <c r="K231" s="28"/>
      <c r="L231" s="28"/>
      <c r="M231" s="28"/>
      <c r="N231" s="558"/>
      <c r="O231" s="29"/>
      <c r="P231" s="102"/>
      <c r="Q231" s="6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49"/>
      <c r="AD231" s="49"/>
      <c r="BV231" s="47"/>
      <c r="BW231" s="47"/>
      <c r="CG231" s="50">
        <v>0</v>
      </c>
      <c r="CH231" s="50">
        <v>0</v>
      </c>
      <c r="CI231" s="50">
        <v>0</v>
      </c>
      <c r="CJ231" s="50"/>
      <c r="CK231" s="50"/>
      <c r="CL231" s="50"/>
    </row>
    <row r="232" spans="1:90" ht="16.149999999999999" customHeight="1" x14ac:dyDescent="0.2">
      <c r="A232" s="817" t="s">
        <v>208</v>
      </c>
      <c r="B232" s="818"/>
      <c r="C232" s="819"/>
      <c r="D232" s="559">
        <f>SUM(G232:N232)</f>
        <v>0</v>
      </c>
      <c r="E232" s="102"/>
      <c r="F232" s="102"/>
      <c r="G232" s="12"/>
      <c r="H232" s="12"/>
      <c r="I232" s="12"/>
      <c r="J232" s="12"/>
      <c r="K232" s="12"/>
      <c r="L232" s="12"/>
      <c r="M232" s="12"/>
      <c r="N232" s="181"/>
      <c r="O232" s="13"/>
      <c r="P232" s="25"/>
      <c r="Q232" s="6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49"/>
      <c r="AD232" s="49"/>
      <c r="BV232" s="47"/>
      <c r="BW232" s="47"/>
      <c r="CG232" s="50">
        <v>0</v>
      </c>
      <c r="CH232" s="50">
        <v>0</v>
      </c>
      <c r="CI232" s="50">
        <v>0</v>
      </c>
      <c r="CJ232" s="50"/>
      <c r="CK232" s="50"/>
      <c r="CL232" s="50"/>
    </row>
    <row r="233" spans="1:90" ht="31.9" customHeight="1" x14ac:dyDescent="0.2">
      <c r="A233" s="92" t="s">
        <v>209</v>
      </c>
      <c r="B233" s="560"/>
      <c r="C233" s="560"/>
      <c r="D233" s="560"/>
      <c r="E233" s="561"/>
      <c r="F233" s="562"/>
      <c r="G233" s="49"/>
      <c r="H233" s="49"/>
      <c r="I233" s="49"/>
      <c r="J233" s="49"/>
      <c r="Q233" s="138" t="s">
        <v>202</v>
      </c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49"/>
      <c r="AD233" s="49"/>
      <c r="BV233" s="47"/>
      <c r="BW233" s="47"/>
      <c r="CG233" s="50"/>
      <c r="CH233" s="50"/>
      <c r="CI233" s="50"/>
      <c r="CJ233" s="50"/>
      <c r="CK233" s="50"/>
      <c r="CL233" s="50"/>
    </row>
    <row r="234" spans="1:90" ht="16.149999999999999" customHeight="1" x14ac:dyDescent="0.2">
      <c r="A234" s="820" t="s">
        <v>188</v>
      </c>
      <c r="B234" s="820" t="s">
        <v>210</v>
      </c>
      <c r="C234" s="820" t="s">
        <v>211</v>
      </c>
      <c r="D234" s="820" t="s">
        <v>212</v>
      </c>
      <c r="E234" s="820" t="s">
        <v>213</v>
      </c>
      <c r="F234" s="138"/>
      <c r="G234" s="138"/>
      <c r="H234" s="138"/>
      <c r="I234" s="138"/>
      <c r="J234" s="138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BV234" s="47"/>
      <c r="BW234" s="47"/>
      <c r="CG234" s="50"/>
      <c r="CH234" s="50"/>
      <c r="CI234" s="50"/>
      <c r="CJ234" s="50"/>
      <c r="CK234" s="50"/>
      <c r="CL234" s="50"/>
    </row>
    <row r="235" spans="1:90" ht="16.149999999999999" customHeight="1" x14ac:dyDescent="0.2">
      <c r="A235" s="821"/>
      <c r="B235" s="821"/>
      <c r="C235" s="821"/>
      <c r="D235" s="821"/>
      <c r="E235" s="821"/>
      <c r="F235" s="138"/>
      <c r="G235" s="138"/>
      <c r="H235" s="138"/>
      <c r="I235" s="138"/>
      <c r="J235" s="138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BV235" s="47"/>
      <c r="BW235" s="47"/>
      <c r="CG235" s="50"/>
      <c r="CH235" s="50"/>
      <c r="CI235" s="50"/>
      <c r="CJ235" s="50"/>
      <c r="CK235" s="50"/>
      <c r="CL235" s="50"/>
    </row>
    <row r="236" spans="1:90" ht="16.149999999999999" customHeight="1" x14ac:dyDescent="0.2">
      <c r="A236" s="821"/>
      <c r="B236" s="821"/>
      <c r="C236" s="821"/>
      <c r="D236" s="821"/>
      <c r="E236" s="821"/>
      <c r="F236" s="138"/>
      <c r="G236" s="138"/>
      <c r="H236" s="138"/>
      <c r="I236" s="138"/>
      <c r="J236" s="138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BV236" s="47"/>
      <c r="BW236" s="47"/>
      <c r="CG236" s="50"/>
      <c r="CH236" s="50"/>
      <c r="CI236" s="50"/>
      <c r="CJ236" s="50"/>
      <c r="CK236" s="50"/>
      <c r="CL236" s="50"/>
    </row>
    <row r="237" spans="1:90" ht="16.149999999999999" customHeight="1" x14ac:dyDescent="0.2">
      <c r="A237" s="822"/>
      <c r="B237" s="822"/>
      <c r="C237" s="822"/>
      <c r="D237" s="822"/>
      <c r="E237" s="822"/>
      <c r="F237" s="138"/>
      <c r="G237" s="138"/>
      <c r="H237" s="138"/>
      <c r="I237" s="138"/>
      <c r="J237" s="138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BV237" s="47"/>
      <c r="BW237" s="47"/>
      <c r="CG237" s="50"/>
      <c r="CH237" s="50"/>
      <c r="CI237" s="50"/>
      <c r="CJ237" s="50"/>
      <c r="CK237" s="50"/>
      <c r="CL237" s="50"/>
    </row>
    <row r="238" spans="1:90" ht="16.149999999999999" customHeight="1" x14ac:dyDescent="0.2">
      <c r="A238" s="563" t="s">
        <v>214</v>
      </c>
      <c r="B238" s="564"/>
      <c r="C238" s="565"/>
      <c r="D238" s="566">
        <f>SUM(D239:D241)</f>
        <v>0</v>
      </c>
      <c r="E238" s="566">
        <f>SUM(E239:E241)</f>
        <v>0</v>
      </c>
      <c r="F238" s="138"/>
      <c r="G238" s="138"/>
      <c r="H238" s="138"/>
      <c r="I238" s="138"/>
      <c r="J238" s="138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BV238" s="47"/>
      <c r="BW238" s="47"/>
      <c r="CG238" s="50"/>
      <c r="CH238" s="50"/>
      <c r="CI238" s="50"/>
      <c r="CJ238" s="50"/>
      <c r="CK238" s="50"/>
      <c r="CL238" s="50"/>
    </row>
    <row r="239" spans="1:90" ht="16.149999999999999" customHeight="1" x14ac:dyDescent="0.2">
      <c r="A239" s="567" t="s">
        <v>215</v>
      </c>
      <c r="B239" s="568"/>
      <c r="C239" s="116"/>
      <c r="D239" s="104"/>
      <c r="E239" s="27"/>
      <c r="F239" s="138"/>
      <c r="G239" s="138"/>
      <c r="H239" s="138"/>
      <c r="I239" s="138"/>
      <c r="J239" s="138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BV239" s="47"/>
      <c r="BW239" s="47"/>
      <c r="CG239" s="50"/>
      <c r="CH239" s="50"/>
      <c r="CI239" s="50"/>
      <c r="CJ239" s="50"/>
      <c r="CK239" s="50"/>
      <c r="CL239" s="50"/>
    </row>
    <row r="240" spans="1:90" ht="16.149999999999999" customHeight="1" x14ac:dyDescent="0.2">
      <c r="A240" s="569" t="s">
        <v>216</v>
      </c>
      <c r="B240" s="124"/>
      <c r="C240" s="125"/>
      <c r="D240" s="10"/>
      <c r="E240" s="23"/>
      <c r="F240" s="138"/>
      <c r="G240" s="138"/>
      <c r="H240" s="138"/>
      <c r="I240" s="138"/>
      <c r="J240" s="138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BV240" s="47"/>
      <c r="BW240" s="47"/>
      <c r="CG240" s="50"/>
      <c r="CH240" s="50"/>
      <c r="CI240" s="50"/>
      <c r="CJ240" s="50"/>
      <c r="CK240" s="50"/>
      <c r="CL240" s="50"/>
    </row>
    <row r="241" spans="1:90" ht="16.149999999999999" customHeight="1" x14ac:dyDescent="0.2">
      <c r="A241" s="570" t="s">
        <v>217</v>
      </c>
      <c r="B241" s="571"/>
      <c r="C241" s="119"/>
      <c r="D241" s="16"/>
      <c r="E241" s="25"/>
      <c r="F241" s="138"/>
      <c r="G241" s="138"/>
      <c r="H241" s="138"/>
      <c r="I241" s="138"/>
      <c r="J241" s="138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BV241" s="47"/>
      <c r="BW241" s="47"/>
      <c r="CG241" s="50"/>
      <c r="CH241" s="50"/>
      <c r="CI241" s="50"/>
      <c r="CJ241" s="50"/>
      <c r="CK241" s="50"/>
      <c r="CL241" s="50"/>
    </row>
    <row r="242" spans="1:90" ht="31.9" customHeight="1" x14ac:dyDescent="0.2">
      <c r="A242" s="572" t="s">
        <v>218</v>
      </c>
      <c r="B242" s="573"/>
      <c r="C242" s="573"/>
      <c r="D242" s="573"/>
      <c r="E242" s="134"/>
      <c r="F242" s="138"/>
      <c r="G242" s="138"/>
      <c r="H242" s="138"/>
      <c r="I242" s="138"/>
      <c r="J242" s="138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BV242" s="47"/>
      <c r="BW242" s="47"/>
      <c r="CG242" s="50"/>
      <c r="CH242" s="50"/>
      <c r="CI242" s="50"/>
      <c r="CJ242" s="50"/>
      <c r="CK242" s="50"/>
      <c r="CL242" s="50"/>
    </row>
    <row r="243" spans="1:90" ht="37.15" customHeight="1" x14ac:dyDescent="0.2">
      <c r="A243" s="836" t="s">
        <v>219</v>
      </c>
      <c r="B243" s="1035"/>
      <c r="C243" s="166" t="s">
        <v>220</v>
      </c>
      <c r="D243" s="166" t="s">
        <v>221</v>
      </c>
      <c r="E243" s="166" t="s">
        <v>222</v>
      </c>
      <c r="F243" s="138"/>
      <c r="G243" s="138"/>
      <c r="H243" s="138"/>
      <c r="I243" s="138"/>
      <c r="J243" s="138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BV243" s="47"/>
      <c r="BW243" s="47"/>
    </row>
    <row r="244" spans="1:90" ht="16.149999999999999" customHeight="1" x14ac:dyDescent="0.2">
      <c r="A244" s="823" t="s">
        <v>79</v>
      </c>
      <c r="B244" s="824"/>
      <c r="C244" s="27"/>
      <c r="D244" s="27"/>
      <c r="E244" s="27"/>
      <c r="F244" s="138"/>
      <c r="G244" s="138"/>
      <c r="H244" s="138"/>
      <c r="I244" s="138"/>
      <c r="J244" s="138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BV244" s="47"/>
      <c r="BW244" s="47"/>
    </row>
    <row r="245" spans="1:90" ht="16.149999999999999" customHeight="1" x14ac:dyDescent="0.2">
      <c r="A245" s="802" t="s">
        <v>87</v>
      </c>
      <c r="B245" s="803"/>
      <c r="C245" s="23"/>
      <c r="D245" s="23"/>
      <c r="E245" s="23"/>
      <c r="F245" s="138"/>
      <c r="G245" s="138"/>
      <c r="H245" s="138"/>
      <c r="I245" s="138"/>
      <c r="J245" s="138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BV245" s="47"/>
      <c r="BW245" s="47"/>
    </row>
    <row r="246" spans="1:90" ht="16.149999999999999" customHeight="1" x14ac:dyDescent="0.2">
      <c r="A246" s="804" t="s">
        <v>85</v>
      </c>
      <c r="B246" s="805"/>
      <c r="C246" s="23"/>
      <c r="D246" s="23"/>
      <c r="E246" s="23"/>
      <c r="F246" s="138"/>
      <c r="G246" s="138"/>
      <c r="H246" s="138"/>
      <c r="I246" s="138"/>
      <c r="J246" s="138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BV246" s="47"/>
      <c r="BW246" s="47"/>
    </row>
    <row r="247" spans="1:90" ht="16.149999999999999" customHeight="1" x14ac:dyDescent="0.2">
      <c r="A247" s="802" t="s">
        <v>197</v>
      </c>
      <c r="B247" s="803"/>
      <c r="C247" s="23"/>
      <c r="D247" s="23"/>
      <c r="E247" s="23"/>
      <c r="F247" s="138"/>
      <c r="G247" s="138"/>
      <c r="H247" s="138"/>
      <c r="I247" s="138"/>
      <c r="J247" s="138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BV247" s="47"/>
      <c r="BW247" s="47"/>
    </row>
    <row r="248" spans="1:90" ht="16.149999999999999" customHeight="1" x14ac:dyDescent="0.2">
      <c r="A248" s="802" t="s">
        <v>86</v>
      </c>
      <c r="B248" s="803"/>
      <c r="C248" s="23"/>
      <c r="D248" s="23"/>
      <c r="E248" s="23"/>
      <c r="F248" s="138"/>
      <c r="G248" s="138"/>
      <c r="H248" s="138"/>
      <c r="I248" s="138"/>
      <c r="J248" s="138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BV248" s="47"/>
      <c r="BW248" s="47"/>
    </row>
    <row r="249" spans="1:90" ht="16.149999999999999" customHeight="1" x14ac:dyDescent="0.2">
      <c r="A249" s="802" t="s">
        <v>80</v>
      </c>
      <c r="B249" s="803"/>
      <c r="C249" s="23"/>
      <c r="D249" s="23"/>
      <c r="E249" s="23"/>
      <c r="F249" s="138"/>
      <c r="G249" s="138"/>
      <c r="H249" s="138"/>
      <c r="I249" s="138"/>
      <c r="J249" s="138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BV249" s="47"/>
      <c r="BW249" s="47"/>
    </row>
    <row r="250" spans="1:90" ht="16.149999999999999" customHeight="1" x14ac:dyDescent="0.2">
      <c r="A250" s="981" t="s">
        <v>196</v>
      </c>
      <c r="B250" s="982"/>
      <c r="C250" s="36"/>
      <c r="D250" s="36"/>
      <c r="E250" s="36"/>
      <c r="F250" s="138"/>
      <c r="G250" s="138"/>
      <c r="H250" s="138"/>
      <c r="I250" s="138"/>
      <c r="J250" s="138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BV250" s="47"/>
      <c r="BW250" s="47"/>
    </row>
    <row r="251" spans="1:90" x14ac:dyDescent="0.2">
      <c r="F251" s="138"/>
      <c r="G251" s="138"/>
      <c r="H251" s="138"/>
      <c r="I251" s="138"/>
      <c r="J251" s="138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BV251" s="47"/>
      <c r="BW251" s="47"/>
    </row>
    <row r="252" spans="1:90" x14ac:dyDescent="0.2">
      <c r="F252" s="138"/>
      <c r="G252" s="138"/>
      <c r="H252" s="138"/>
      <c r="I252" s="138"/>
      <c r="J252" s="138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BV252" s="47"/>
      <c r="BW252" s="47"/>
    </row>
    <row r="253" spans="1:90" x14ac:dyDescent="0.2">
      <c r="F253" s="138"/>
      <c r="G253" s="138"/>
      <c r="H253" s="138"/>
      <c r="I253" s="138"/>
      <c r="J253" s="138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BV253" s="47"/>
      <c r="BW253" s="47"/>
    </row>
    <row r="254" spans="1:90" x14ac:dyDescent="0.2"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BV254" s="47"/>
      <c r="BW254" s="47"/>
    </row>
    <row r="255" spans="1:90" x14ac:dyDescent="0.2"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BV255" s="47"/>
      <c r="BW255" s="47"/>
    </row>
    <row r="256" spans="1:90" x14ac:dyDescent="0.2">
      <c r="BV256" s="47"/>
      <c r="BW256" s="47"/>
    </row>
    <row r="257" spans="74:75" x14ac:dyDescent="0.2">
      <c r="BV257" s="47"/>
      <c r="BW257" s="47"/>
    </row>
    <row r="258" spans="74:75" x14ac:dyDescent="0.2">
      <c r="BV258" s="47"/>
      <c r="BW258" s="47"/>
    </row>
    <row r="259" spans="74:75" x14ac:dyDescent="0.2">
      <c r="BV259" s="47"/>
      <c r="BW259" s="47"/>
    </row>
    <row r="260" spans="74:75" x14ac:dyDescent="0.2">
      <c r="BV260" s="47"/>
      <c r="BW260" s="47"/>
    </row>
    <row r="261" spans="74:75" x14ac:dyDescent="0.2">
      <c r="BV261" s="47"/>
      <c r="BW261" s="47"/>
    </row>
    <row r="262" spans="74:75" x14ac:dyDescent="0.2">
      <c r="BV262" s="47"/>
      <c r="BW262" s="47"/>
    </row>
    <row r="263" spans="74:75" x14ac:dyDescent="0.2">
      <c r="BV263" s="47"/>
      <c r="BW263" s="47"/>
    </row>
    <row r="264" spans="74:75" x14ac:dyDescent="0.2">
      <c r="BV264" s="47"/>
      <c r="BW264" s="47"/>
    </row>
    <row r="265" spans="74:75" x14ac:dyDescent="0.2">
      <c r="BV265" s="47"/>
      <c r="BW265" s="47"/>
    </row>
    <row r="266" spans="74:75" x14ac:dyDescent="0.2">
      <c r="BV266" s="47"/>
      <c r="BW266" s="47"/>
    </row>
    <row r="267" spans="74:75" x14ac:dyDescent="0.2">
      <c r="BV267" s="47"/>
      <c r="BW267" s="47"/>
    </row>
    <row r="268" spans="74:75" x14ac:dyDescent="0.2">
      <c r="BV268" s="47"/>
      <c r="BW268" s="47"/>
    </row>
    <row r="269" spans="74:75" x14ac:dyDescent="0.2">
      <c r="BV269" s="47"/>
      <c r="BW269" s="47"/>
    </row>
    <row r="270" spans="74:75" x14ac:dyDescent="0.2">
      <c r="BV270" s="47"/>
      <c r="BW270" s="47"/>
    </row>
    <row r="271" spans="74:75" x14ac:dyDescent="0.2">
      <c r="BV271" s="47"/>
      <c r="BW271" s="47"/>
    </row>
    <row r="272" spans="74:75" x14ac:dyDescent="0.2">
      <c r="BV272" s="47"/>
      <c r="BW272" s="47"/>
    </row>
    <row r="273" spans="74:75" x14ac:dyDescent="0.2">
      <c r="BV273" s="47"/>
      <c r="BW273" s="47"/>
    </row>
    <row r="274" spans="74:75" x14ac:dyDescent="0.2">
      <c r="BV274" s="47"/>
      <c r="BW274" s="47"/>
    </row>
    <row r="275" spans="74:75" x14ac:dyDescent="0.2">
      <c r="BV275" s="47"/>
      <c r="BW275" s="47"/>
    </row>
    <row r="276" spans="74:75" x14ac:dyDescent="0.2">
      <c r="BV276" s="47"/>
      <c r="BW276" s="47"/>
    </row>
    <row r="277" spans="74:75" x14ac:dyDescent="0.2">
      <c r="BV277" s="47"/>
      <c r="BW277" s="47"/>
    </row>
    <row r="278" spans="74:75" x14ac:dyDescent="0.2">
      <c r="BV278" s="47"/>
      <c r="BW278" s="47"/>
    </row>
    <row r="279" spans="74:75" x14ac:dyDescent="0.2">
      <c r="BV279" s="47"/>
      <c r="BW279" s="47"/>
    </row>
    <row r="280" spans="74:75" x14ac:dyDescent="0.2">
      <c r="BV280" s="47"/>
      <c r="BW280" s="47"/>
    </row>
    <row r="281" spans="74:75" x14ac:dyDescent="0.2">
      <c r="BV281" s="47"/>
      <c r="BW281" s="47"/>
    </row>
    <row r="282" spans="74:75" x14ac:dyDescent="0.2">
      <c r="BV282" s="47"/>
      <c r="BW282" s="47"/>
    </row>
    <row r="283" spans="74:75" x14ac:dyDescent="0.2">
      <c r="BV283" s="47"/>
      <c r="BW283" s="47"/>
    </row>
    <row r="284" spans="74:75" x14ac:dyDescent="0.2">
      <c r="BV284" s="47"/>
      <c r="BW284" s="47"/>
    </row>
    <row r="285" spans="74:75" x14ac:dyDescent="0.2">
      <c r="BV285" s="47"/>
      <c r="BW285" s="47"/>
    </row>
    <row r="286" spans="74:75" x14ac:dyDescent="0.2">
      <c r="BV286" s="47"/>
      <c r="BW286" s="47"/>
    </row>
    <row r="287" spans="74:75" x14ac:dyDescent="0.2">
      <c r="BV287" s="47"/>
      <c r="BW287" s="47"/>
    </row>
    <row r="288" spans="74:75" x14ac:dyDescent="0.2">
      <c r="BV288" s="47"/>
      <c r="BW288" s="47"/>
    </row>
    <row r="289" spans="1:118" x14ac:dyDescent="0.2">
      <c r="BV289" s="47"/>
      <c r="BW289" s="47"/>
    </row>
    <row r="290" spans="1:118" x14ac:dyDescent="0.2">
      <c r="BV290" s="47"/>
      <c r="BW290" s="47"/>
    </row>
    <row r="291" spans="1:118" x14ac:dyDescent="0.2">
      <c r="BV291" s="47"/>
      <c r="BW291" s="47"/>
    </row>
    <row r="292" spans="1:118" ht="12" customHeight="1" x14ac:dyDescent="0.2">
      <c r="BV292" s="47"/>
      <c r="BW292" s="47"/>
    </row>
    <row r="293" spans="1:118" s="66" customFormat="1" hidden="1" x14ac:dyDescent="0.2">
      <c r="A293" s="66">
        <f>SUM(D12:D15,D38,D56,D59:D69,D73:D74,D107,D118,D123:D149,D154:D157,D162:D163,D164,D219:D222,D227:D229,D231:D232,C244:C250,B238:C238,D239:E241)</f>
        <v>5293</v>
      </c>
      <c r="B293" s="66">
        <f>SUM(CG9:CL242)</f>
        <v>0</v>
      </c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</row>
    <row r="294" spans="1:118" x14ac:dyDescent="0.2">
      <c r="BV294" s="47"/>
      <c r="BW294" s="47"/>
    </row>
    <row r="295" spans="1:118" x14ac:dyDescent="0.2">
      <c r="BV295" s="47"/>
      <c r="BW295" s="47"/>
    </row>
    <row r="296" spans="1:118" x14ac:dyDescent="0.2">
      <c r="BV296" s="47"/>
      <c r="BW296" s="47"/>
    </row>
    <row r="297" spans="1:118" x14ac:dyDescent="0.2">
      <c r="BV297" s="47"/>
      <c r="BW297" s="47"/>
    </row>
    <row r="298" spans="1:118" x14ac:dyDescent="0.2">
      <c r="BV298" s="47"/>
      <c r="BW298" s="47"/>
    </row>
    <row r="299" spans="1:118" x14ac:dyDescent="0.2">
      <c r="BV299" s="47"/>
      <c r="BW299" s="47"/>
    </row>
    <row r="300" spans="1:118" x14ac:dyDescent="0.2">
      <c r="BV300" s="47"/>
      <c r="BW300" s="47"/>
    </row>
    <row r="301" spans="1:118" x14ac:dyDescent="0.2">
      <c r="BV301" s="47"/>
      <c r="BW301" s="47"/>
    </row>
    <row r="302" spans="1:118" x14ac:dyDescent="0.2">
      <c r="BV302" s="47"/>
      <c r="BW302" s="47"/>
    </row>
    <row r="303" spans="1:118" x14ac:dyDescent="0.2">
      <c r="BV303" s="47"/>
      <c r="BW303" s="47"/>
    </row>
    <row r="304" spans="1:118" x14ac:dyDescent="0.2">
      <c r="BV304" s="47"/>
      <c r="BW304" s="47"/>
    </row>
    <row r="305" spans="74:75" x14ac:dyDescent="0.2">
      <c r="BV305" s="47"/>
      <c r="BW305" s="47"/>
    </row>
    <row r="306" spans="74:75" x14ac:dyDescent="0.2">
      <c r="BV306" s="47"/>
      <c r="BW306" s="47"/>
    </row>
    <row r="307" spans="74:75" x14ac:dyDescent="0.2">
      <c r="BV307" s="47"/>
      <c r="BW307" s="47"/>
    </row>
    <row r="308" spans="74:75" x14ac:dyDescent="0.2">
      <c r="BV308" s="47"/>
      <c r="BW308" s="47"/>
    </row>
    <row r="309" spans="74:75" x14ac:dyDescent="0.2">
      <c r="BV309" s="47"/>
      <c r="BW309" s="47"/>
    </row>
    <row r="310" spans="74:75" x14ac:dyDescent="0.2">
      <c r="BV310" s="47"/>
      <c r="BW310" s="47"/>
    </row>
    <row r="311" spans="74:75" x14ac:dyDescent="0.2">
      <c r="BV311" s="47"/>
      <c r="BW311" s="47"/>
    </row>
    <row r="312" spans="74:75" x14ac:dyDescent="0.2">
      <c r="BV312" s="47"/>
      <c r="BW312" s="47"/>
    </row>
    <row r="313" spans="74:75" x14ac:dyDescent="0.2">
      <c r="BV313" s="47"/>
      <c r="BW313" s="47"/>
    </row>
    <row r="314" spans="74:75" x14ac:dyDescent="0.2">
      <c r="BV314" s="47"/>
      <c r="BW314" s="47"/>
    </row>
    <row r="315" spans="74:75" x14ac:dyDescent="0.2">
      <c r="BV315" s="47"/>
      <c r="BW315" s="47"/>
    </row>
    <row r="316" spans="74:75" x14ac:dyDescent="0.2">
      <c r="BV316" s="47"/>
      <c r="BW316" s="47"/>
    </row>
    <row r="317" spans="74:75" x14ac:dyDescent="0.2">
      <c r="BV317" s="47"/>
      <c r="BW317" s="47"/>
    </row>
    <row r="318" spans="74:75" x14ac:dyDescent="0.2">
      <c r="BV318" s="47"/>
      <c r="BW318" s="47"/>
    </row>
    <row r="319" spans="74:75" x14ac:dyDescent="0.2">
      <c r="BV319" s="47"/>
      <c r="BW319" s="47"/>
    </row>
    <row r="320" spans="74:75" x14ac:dyDescent="0.2">
      <c r="BV320" s="47"/>
      <c r="BW320" s="47"/>
    </row>
    <row r="321" spans="74:75" x14ac:dyDescent="0.2">
      <c r="BV321" s="47"/>
      <c r="BW321" s="47"/>
    </row>
    <row r="322" spans="74:75" x14ac:dyDescent="0.2">
      <c r="BV322" s="47"/>
      <c r="BW322" s="47"/>
    </row>
    <row r="323" spans="74:75" x14ac:dyDescent="0.2">
      <c r="BV323" s="47"/>
      <c r="BW323" s="47"/>
    </row>
    <row r="324" spans="74:75" x14ac:dyDescent="0.2">
      <c r="BV324" s="47"/>
      <c r="BW324" s="47"/>
    </row>
    <row r="325" spans="74:75" x14ac:dyDescent="0.2">
      <c r="BV325" s="47"/>
      <c r="BW325" s="47"/>
    </row>
    <row r="326" spans="74:75" x14ac:dyDescent="0.2">
      <c r="BV326" s="47"/>
      <c r="BW326" s="47"/>
    </row>
    <row r="327" spans="74:75" x14ac:dyDescent="0.2">
      <c r="BV327" s="47"/>
      <c r="BW327" s="47"/>
    </row>
    <row r="328" spans="74:75" x14ac:dyDescent="0.2">
      <c r="BV328" s="47"/>
      <c r="BW328" s="47"/>
    </row>
    <row r="329" spans="74:75" x14ac:dyDescent="0.2">
      <c r="BV329" s="47"/>
      <c r="BW329" s="47"/>
    </row>
    <row r="330" spans="74:75" x14ac:dyDescent="0.2">
      <c r="BV330" s="47"/>
      <c r="BW330" s="47"/>
    </row>
    <row r="331" spans="74:75" x14ac:dyDescent="0.2">
      <c r="BV331" s="47"/>
      <c r="BW331" s="47"/>
    </row>
    <row r="332" spans="74:75" x14ac:dyDescent="0.2">
      <c r="BV332" s="47"/>
      <c r="BW332" s="47"/>
    </row>
    <row r="333" spans="74:75" x14ac:dyDescent="0.2">
      <c r="BV333" s="47"/>
      <c r="BW333" s="47"/>
    </row>
    <row r="334" spans="74:75" x14ac:dyDescent="0.2">
      <c r="BV334" s="47"/>
      <c r="BW334" s="47"/>
    </row>
    <row r="335" spans="74:75" x14ac:dyDescent="0.2">
      <c r="BV335" s="47"/>
      <c r="BW335" s="47"/>
    </row>
    <row r="336" spans="74:75" x14ac:dyDescent="0.2">
      <c r="BV336" s="47"/>
      <c r="BW336" s="47"/>
    </row>
    <row r="337" spans="74:75" x14ac:dyDescent="0.2">
      <c r="BV337" s="47"/>
      <c r="BW337" s="47"/>
    </row>
    <row r="338" spans="74:75" x14ac:dyDescent="0.2">
      <c r="BV338" s="47"/>
      <c r="BW338" s="47"/>
    </row>
    <row r="339" spans="74:75" x14ac:dyDescent="0.2">
      <c r="BV339" s="47"/>
      <c r="BW339" s="47"/>
    </row>
    <row r="340" spans="74:75" x14ac:dyDescent="0.2">
      <c r="BV340" s="47"/>
      <c r="BW340" s="47"/>
    </row>
    <row r="341" spans="74:75" x14ac:dyDescent="0.2">
      <c r="BV341" s="47"/>
      <c r="BW341" s="47"/>
    </row>
    <row r="342" spans="74:75" x14ac:dyDescent="0.2">
      <c r="BV342" s="47"/>
      <c r="BW342" s="47"/>
    </row>
    <row r="343" spans="74:75" x14ac:dyDescent="0.2">
      <c r="BV343" s="47"/>
      <c r="BW343" s="47"/>
    </row>
    <row r="344" spans="74:75" x14ac:dyDescent="0.2">
      <c r="BV344" s="47"/>
      <c r="BW344" s="47"/>
    </row>
    <row r="345" spans="74:75" x14ac:dyDescent="0.2">
      <c r="BV345" s="47"/>
      <c r="BW345" s="47"/>
    </row>
    <row r="346" spans="74:75" x14ac:dyDescent="0.2">
      <c r="BV346" s="47"/>
      <c r="BW346" s="47"/>
    </row>
    <row r="347" spans="74:75" x14ac:dyDescent="0.2">
      <c r="BV347" s="47"/>
      <c r="BW347" s="47"/>
    </row>
    <row r="348" spans="74:75" x14ac:dyDescent="0.2">
      <c r="BV348" s="47"/>
      <c r="BW348" s="47"/>
    </row>
    <row r="349" spans="74:75" x14ac:dyDescent="0.2">
      <c r="BV349" s="47"/>
      <c r="BW349" s="47"/>
    </row>
    <row r="350" spans="74:75" x14ac:dyDescent="0.2">
      <c r="BV350" s="47"/>
      <c r="BW350" s="47"/>
    </row>
    <row r="351" spans="74:75" x14ac:dyDescent="0.2">
      <c r="BV351" s="47"/>
      <c r="BW351" s="47"/>
    </row>
    <row r="352" spans="74:75" x14ac:dyDescent="0.2">
      <c r="BV352" s="47"/>
      <c r="BW352" s="47"/>
    </row>
    <row r="353" spans="74:75" x14ac:dyDescent="0.2">
      <c r="BV353" s="47"/>
      <c r="BW353" s="47"/>
    </row>
    <row r="354" spans="74:75" x14ac:dyDescent="0.2">
      <c r="BV354" s="47"/>
      <c r="BW354" s="47"/>
    </row>
    <row r="355" spans="74:75" x14ac:dyDescent="0.2">
      <c r="BV355" s="47"/>
      <c r="BW355" s="47"/>
    </row>
    <row r="356" spans="74:75" x14ac:dyDescent="0.2">
      <c r="BV356" s="47"/>
      <c r="BW356" s="47"/>
    </row>
    <row r="357" spans="74:75" x14ac:dyDescent="0.2">
      <c r="BV357" s="47"/>
      <c r="BW357" s="47"/>
    </row>
    <row r="358" spans="74:75" x14ac:dyDescent="0.2">
      <c r="BV358" s="47"/>
      <c r="BW358" s="47"/>
    </row>
    <row r="359" spans="74:75" x14ac:dyDescent="0.2">
      <c r="BV359" s="47"/>
      <c r="BW359" s="47"/>
    </row>
    <row r="360" spans="74:75" x14ac:dyDescent="0.2">
      <c r="BV360" s="47"/>
      <c r="BW360" s="47"/>
    </row>
    <row r="361" spans="74:75" x14ac:dyDescent="0.2">
      <c r="BV361" s="47"/>
      <c r="BW361" s="47"/>
    </row>
    <row r="362" spans="74:75" x14ac:dyDescent="0.2">
      <c r="BV362" s="47"/>
      <c r="BW362" s="47"/>
    </row>
    <row r="363" spans="74:75" x14ac:dyDescent="0.2">
      <c r="BV363" s="47"/>
      <c r="BW363" s="47"/>
    </row>
    <row r="364" spans="74:75" x14ac:dyDescent="0.2">
      <c r="BV364" s="47"/>
      <c r="BW364" s="47"/>
    </row>
    <row r="365" spans="74:75" x14ac:dyDescent="0.2">
      <c r="BV365" s="47"/>
      <c r="BW365" s="47"/>
    </row>
    <row r="366" spans="74:75" x14ac:dyDescent="0.2">
      <c r="BV366" s="47"/>
      <c r="BW366" s="47"/>
    </row>
    <row r="367" spans="74:75" x14ac:dyDescent="0.2">
      <c r="BV367" s="47"/>
      <c r="BW367" s="47"/>
    </row>
    <row r="368" spans="74:75" x14ac:dyDescent="0.2">
      <c r="BV368" s="47"/>
      <c r="BW368" s="47"/>
    </row>
    <row r="369" spans="74:75" x14ac:dyDescent="0.2">
      <c r="BV369" s="47"/>
      <c r="BW369" s="47"/>
    </row>
    <row r="370" spans="74:75" x14ac:dyDescent="0.2">
      <c r="BV370" s="47"/>
      <c r="BW370" s="47"/>
    </row>
    <row r="371" spans="74:75" x14ac:dyDescent="0.2">
      <c r="BV371" s="47"/>
      <c r="BW371" s="47"/>
    </row>
    <row r="372" spans="74:75" x14ac:dyDescent="0.2">
      <c r="BV372" s="47"/>
      <c r="BW372" s="47"/>
    </row>
    <row r="373" spans="74:75" x14ac:dyDescent="0.2">
      <c r="BV373" s="47"/>
      <c r="BW373" s="47"/>
    </row>
    <row r="374" spans="74:75" x14ac:dyDescent="0.2">
      <c r="BV374" s="47"/>
      <c r="BW374" s="47"/>
    </row>
    <row r="375" spans="74:75" x14ac:dyDescent="0.2">
      <c r="BV375" s="47"/>
      <c r="BW375" s="47"/>
    </row>
    <row r="376" spans="74:75" x14ac:dyDescent="0.2">
      <c r="BV376" s="47"/>
      <c r="BW376" s="47"/>
    </row>
    <row r="377" spans="74:75" x14ac:dyDescent="0.2">
      <c r="BV377" s="47"/>
      <c r="BW377" s="47"/>
    </row>
    <row r="378" spans="74:75" x14ac:dyDescent="0.2">
      <c r="BV378" s="47"/>
      <c r="BW378" s="47"/>
    </row>
    <row r="379" spans="74:75" x14ac:dyDescent="0.2">
      <c r="BV379" s="47"/>
      <c r="BW379" s="47"/>
    </row>
    <row r="380" spans="74:75" x14ac:dyDescent="0.2">
      <c r="BV380" s="47"/>
      <c r="BW380" s="47"/>
    </row>
    <row r="381" spans="74:75" x14ac:dyDescent="0.2">
      <c r="BV381" s="47"/>
      <c r="BW381" s="47"/>
    </row>
    <row r="382" spans="74:75" x14ac:dyDescent="0.2">
      <c r="BV382" s="47"/>
      <c r="BW382" s="47"/>
    </row>
    <row r="383" spans="74:75" x14ac:dyDescent="0.2">
      <c r="BV383" s="47"/>
      <c r="BW383" s="47"/>
    </row>
    <row r="384" spans="74:75" x14ac:dyDescent="0.2">
      <c r="BV384" s="47"/>
      <c r="BW384" s="47"/>
    </row>
    <row r="385" spans="74:75" x14ac:dyDescent="0.2">
      <c r="BV385" s="47"/>
      <c r="BW385" s="47"/>
    </row>
  </sheetData>
  <mergeCells count="334">
    <mergeCell ref="A219:A222"/>
    <mergeCell ref="B219:C219"/>
    <mergeCell ref="B220:C220"/>
    <mergeCell ref="B221:C221"/>
    <mergeCell ref="B222:C222"/>
    <mergeCell ref="A224:C226"/>
    <mergeCell ref="D224:F225"/>
    <mergeCell ref="G224:N224"/>
    <mergeCell ref="A243:B243"/>
    <mergeCell ref="D234:D237"/>
    <mergeCell ref="E234:E237"/>
    <mergeCell ref="A203:A206"/>
    <mergeCell ref="B203:C203"/>
    <mergeCell ref="B204:C204"/>
    <mergeCell ref="B205:C205"/>
    <mergeCell ref="B206:C206"/>
    <mergeCell ref="A215:A218"/>
    <mergeCell ref="B215:C215"/>
    <mergeCell ref="B216:C216"/>
    <mergeCell ref="B217:C217"/>
    <mergeCell ref="B218:C218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5:A198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187:A190"/>
    <mergeCell ref="B187:C187"/>
    <mergeCell ref="B188:C188"/>
    <mergeCell ref="B189:C189"/>
    <mergeCell ref="B190:C190"/>
    <mergeCell ref="B192:C192"/>
    <mergeCell ref="B193:C193"/>
    <mergeCell ref="B194:C194"/>
    <mergeCell ref="A191:A194"/>
    <mergeCell ref="B191:C191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71:A174"/>
    <mergeCell ref="B171:C171"/>
    <mergeCell ref="B174:C174"/>
    <mergeCell ref="A175:A178"/>
    <mergeCell ref="B175:C175"/>
    <mergeCell ref="A179:A182"/>
    <mergeCell ref="A183:A186"/>
    <mergeCell ref="B184:C184"/>
    <mergeCell ref="B185:C185"/>
    <mergeCell ref="B186:C186"/>
    <mergeCell ref="A169:A170"/>
    <mergeCell ref="B169:C169"/>
    <mergeCell ref="B170:C170"/>
    <mergeCell ref="W166:W168"/>
    <mergeCell ref="X166:X168"/>
    <mergeCell ref="Z166:Z168"/>
    <mergeCell ref="Y167:Y168"/>
    <mergeCell ref="B172:C172"/>
    <mergeCell ref="B173:C173"/>
    <mergeCell ref="A145:A149"/>
    <mergeCell ref="B145:B147"/>
    <mergeCell ref="B148:B149"/>
    <mergeCell ref="A151:C153"/>
    <mergeCell ref="A154:C154"/>
    <mergeCell ref="A155:C155"/>
    <mergeCell ref="A156:C156"/>
    <mergeCell ref="A157:C157"/>
    <mergeCell ref="A162:C162"/>
    <mergeCell ref="A159:C161"/>
    <mergeCell ref="A132:A135"/>
    <mergeCell ref="B132:B135"/>
    <mergeCell ref="A136:A139"/>
    <mergeCell ref="B136:B137"/>
    <mergeCell ref="B138:B139"/>
    <mergeCell ref="A140:A144"/>
    <mergeCell ref="B140:C140"/>
    <mergeCell ref="B141:B142"/>
    <mergeCell ref="B143:B144"/>
    <mergeCell ref="A6:P6"/>
    <mergeCell ref="A29:C29"/>
    <mergeCell ref="A30:C30"/>
    <mergeCell ref="A31:C31"/>
    <mergeCell ref="A32:C32"/>
    <mergeCell ref="A33:C33"/>
    <mergeCell ref="A34:C34"/>
    <mergeCell ref="A59:C59"/>
    <mergeCell ref="A60:A61"/>
    <mergeCell ref="B60:C60"/>
    <mergeCell ref="B61:C61"/>
    <mergeCell ref="A12:C12"/>
    <mergeCell ref="A13:C13"/>
    <mergeCell ref="A14:C14"/>
    <mergeCell ref="I10:J10"/>
    <mergeCell ref="K10:L10"/>
    <mergeCell ref="M10:N10"/>
    <mergeCell ref="O10:P10"/>
    <mergeCell ref="A20:C20"/>
    <mergeCell ref="A21:C21"/>
    <mergeCell ref="A22:C22"/>
    <mergeCell ref="A23:C23"/>
    <mergeCell ref="A24:C24"/>
    <mergeCell ref="A25:C25"/>
    <mergeCell ref="A106:C106"/>
    <mergeCell ref="A107:C107"/>
    <mergeCell ref="AG9:AG11"/>
    <mergeCell ref="A76:C77"/>
    <mergeCell ref="D76:F76"/>
    <mergeCell ref="G76:N76"/>
    <mergeCell ref="AG40:AG42"/>
    <mergeCell ref="A15:C15"/>
    <mergeCell ref="A17:C18"/>
    <mergeCell ref="D17:F17"/>
    <mergeCell ref="A62:C62"/>
    <mergeCell ref="A63:C63"/>
    <mergeCell ref="A91:C91"/>
    <mergeCell ref="A92:C92"/>
    <mergeCell ref="A93:C93"/>
    <mergeCell ref="A94:C94"/>
    <mergeCell ref="A95:C95"/>
    <mergeCell ref="A96:C96"/>
    <mergeCell ref="A9:C11"/>
    <mergeCell ref="D9:F10"/>
    <mergeCell ref="G9:AD9"/>
    <mergeCell ref="AE9:AE11"/>
    <mergeCell ref="AF9:AF11"/>
    <mergeCell ref="G10:H10"/>
    <mergeCell ref="Q10:R10"/>
    <mergeCell ref="S10:T10"/>
    <mergeCell ref="U10:V10"/>
    <mergeCell ref="W10:X10"/>
    <mergeCell ref="Y10:Z10"/>
    <mergeCell ref="AA10:AB10"/>
    <mergeCell ref="AC10:AD10"/>
    <mergeCell ref="Y17:Z17"/>
    <mergeCell ref="AA17:AB17"/>
    <mergeCell ref="AC17:AD17"/>
    <mergeCell ref="AE17:AE18"/>
    <mergeCell ref="AF17:AF18"/>
    <mergeCell ref="AG17:AG18"/>
    <mergeCell ref="AH17:AH18"/>
    <mergeCell ref="AI17:AI18"/>
    <mergeCell ref="A19:C19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A26:C26"/>
    <mergeCell ref="A27:C27"/>
    <mergeCell ref="A28:C28"/>
    <mergeCell ref="A35:C35"/>
    <mergeCell ref="A36:C36"/>
    <mergeCell ref="A37:C37"/>
    <mergeCell ref="A38:C38"/>
    <mergeCell ref="A40:C42"/>
    <mergeCell ref="D40:F41"/>
    <mergeCell ref="G40:AD40"/>
    <mergeCell ref="AE40:AE42"/>
    <mergeCell ref="AF40:AF42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43:C43"/>
    <mergeCell ref="A44:C44"/>
    <mergeCell ref="A45:C45"/>
    <mergeCell ref="A46:C46"/>
    <mergeCell ref="A47:C47"/>
    <mergeCell ref="A48:C48"/>
    <mergeCell ref="A49:C49"/>
    <mergeCell ref="A50:B56"/>
    <mergeCell ref="A58:C58"/>
    <mergeCell ref="A64:C64"/>
    <mergeCell ref="A65:C65"/>
    <mergeCell ref="A66:C66"/>
    <mergeCell ref="A67:C67"/>
    <mergeCell ref="A68:C68"/>
    <mergeCell ref="A69:C69"/>
    <mergeCell ref="A71:C72"/>
    <mergeCell ref="D71:F71"/>
    <mergeCell ref="A73:A74"/>
    <mergeCell ref="B73:C73"/>
    <mergeCell ref="B74:C74"/>
    <mergeCell ref="O76:O77"/>
    <mergeCell ref="P76:P77"/>
    <mergeCell ref="Q76:Q77"/>
    <mergeCell ref="R76:R77"/>
    <mergeCell ref="S76:S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9:C111"/>
    <mergeCell ref="D109:F110"/>
    <mergeCell ref="G109:N109"/>
    <mergeCell ref="O109:O111"/>
    <mergeCell ref="P109:P111"/>
    <mergeCell ref="Q109:Q111"/>
    <mergeCell ref="R109:R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A112:C112"/>
    <mergeCell ref="A113:C113"/>
    <mergeCell ref="A114:C114"/>
    <mergeCell ref="A115:C115"/>
    <mergeCell ref="A116:C116"/>
    <mergeCell ref="A117:C117"/>
    <mergeCell ref="A118:C118"/>
    <mergeCell ref="A120:C122"/>
    <mergeCell ref="D120:F121"/>
    <mergeCell ref="G120:L120"/>
    <mergeCell ref="M120:M122"/>
    <mergeCell ref="N120:N122"/>
    <mergeCell ref="G121:H121"/>
    <mergeCell ref="I121:J121"/>
    <mergeCell ref="K121:L121"/>
    <mergeCell ref="A123:A131"/>
    <mergeCell ref="B123:C123"/>
    <mergeCell ref="B124:C124"/>
    <mergeCell ref="B125:C125"/>
    <mergeCell ref="B126:B131"/>
    <mergeCell ref="D151:F152"/>
    <mergeCell ref="G151:Z151"/>
    <mergeCell ref="AA151:AA153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D159:F160"/>
    <mergeCell ref="G159:J159"/>
    <mergeCell ref="G160:G161"/>
    <mergeCell ref="H160:H161"/>
    <mergeCell ref="I160:I161"/>
    <mergeCell ref="J160:J161"/>
    <mergeCell ref="A166:C168"/>
    <mergeCell ref="D166:F167"/>
    <mergeCell ref="G166:V166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A163:C163"/>
    <mergeCell ref="A164:C164"/>
    <mergeCell ref="O224:O226"/>
    <mergeCell ref="P224:P226"/>
    <mergeCell ref="G225:G226"/>
    <mergeCell ref="H225:H226"/>
    <mergeCell ref="I225:I226"/>
    <mergeCell ref="J225:J226"/>
    <mergeCell ref="K225:K226"/>
    <mergeCell ref="L225:L226"/>
    <mergeCell ref="M225:M226"/>
    <mergeCell ref="N225:N226"/>
    <mergeCell ref="A245:B245"/>
    <mergeCell ref="A246:B246"/>
    <mergeCell ref="A247:B247"/>
    <mergeCell ref="A248:B248"/>
    <mergeCell ref="A249:B249"/>
    <mergeCell ref="A250:B250"/>
    <mergeCell ref="A227:C227"/>
    <mergeCell ref="A228:C228"/>
    <mergeCell ref="A229:C229"/>
    <mergeCell ref="A230:C230"/>
    <mergeCell ref="A231:C231"/>
    <mergeCell ref="A232:C232"/>
    <mergeCell ref="A234:A237"/>
    <mergeCell ref="B234:B237"/>
    <mergeCell ref="C234:C237"/>
    <mergeCell ref="A244:B244"/>
  </mergeCells>
  <dataValidations count="6">
    <dataValidation type="whole" allowBlank="1" showInputMessage="1" showErrorMessage="1" errorTitle="Error de ingreso" error="Debe ingresar sólo números enteros positivos." sqref="D238:E238" xr:uid="{D787178C-16BA-4AB1-AEE1-623A55D2E9CE}">
      <formula1>0</formula1>
      <formula2>99999</formula2>
    </dataValidation>
    <dataValidation type="whole" allowBlank="1" showInputMessage="1" showErrorMessage="1" errorTitle="ERROR" error="Por favor ingrese solo Números." sqref="K133 J126 I133 L126:N126 N133" xr:uid="{1BE10A4A-526B-4C85-83E8-EABB343CB0AC}">
      <formula1>0</formula1>
      <formula2>1000000000</formula2>
    </dataValidation>
    <dataValidation type="whole" allowBlank="1" showInputMessage="1" showErrorMessage="1" errorTitle="Error de ingreso" error="Debe ingresar sólo números." sqref="B239:C241 E227:P232" xr:uid="{7EA98506-4882-4309-A36C-6A32688F5315}">
      <formula1>0</formula1>
      <formula2>99999</formula2>
    </dataValidation>
    <dataValidation allowBlank="1" showInputMessage="1" showErrorMessage="1" errorTitle="ERROR" error="Por Favor ingrese solo Números." sqref="AH43:AH47 AH49:AH55 T78:T106 O134:O149 AB154:AB157 AA169:AA218 Q227:Q229 AH12:AH15 AJ19:AJ20 F59:F69 S112:S117 O123:O125 O127:O132 K162:K164 AJ22:AJ37 Q231:Q232" xr:uid="{CF8CFD03-440E-4183-93B3-AD83E0F65831}"/>
    <dataValidation type="whole" allowBlank="1" showInputMessage="1" showErrorMessage="1" errorTitle="Error de ingreso" error="Debe ingresar sólo números enteros positivos." sqref="G12:AG15 G19:AI37 G43:AG47 G48:T55 U49:AG55 D59:E69 E73:F74 E78:S106 E112:R117 G123:N125 C244:E250 J133 G133:H133 K126 G126:I126 G154:AA157 E162:J164 G169:Z218 D239:E241 L127:M149 G134:K149 N134:N149 G127:K132 N127:N132" xr:uid="{CE6BA922-EBBC-42EF-8E52-C83322ED41FC}">
      <formula1>0</formula1>
      <formula2>1000000</formula2>
    </dataValidation>
    <dataValidation type="decimal" allowBlank="1" showInputMessage="1" showErrorMessage="1" errorTitle="Error de ingreso" error="Debe ingresar sólo números enteros positivos y/o con decimales." sqref="B238:C238" xr:uid="{3DFA472D-0E11-45D2-B77B-0D893534C400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dcterms:created xsi:type="dcterms:W3CDTF">2018-03-19T13:09:44Z</dcterms:created>
  <dcterms:modified xsi:type="dcterms:W3CDTF">2019-01-16T15:29:57Z</dcterms:modified>
</cp:coreProperties>
</file>