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Z:\NATALIA\CONSOLIDADOS REM 2018\SERIE A\"/>
    </mc:Choice>
  </mc:AlternateContent>
  <xr:revisionPtr revIDLastSave="0" documentId="13_ncr:1_{72354264-D80F-4024-8F69-4B9884EBDA3E}" xr6:coauthVersionLast="36" xr6:coauthVersionMax="36" xr10:uidLastSave="{00000000-0000-0000-0000-000000000000}"/>
  <bookViews>
    <workbookView xWindow="0" yWindow="0" windowWidth="24000" windowHeight="9675" tabRatio="880" activeTab="12" xr2:uid="{00000000-000D-0000-FFFF-FFFF00000000}"/>
  </bookViews>
  <sheets>
    <sheet name="CONSOLIDADO" sheetId="3" r:id="rId1"/>
    <sheet name="ENERO" sheetId="1" r:id="rId2"/>
    <sheet name="FEBRERO" sheetId="2" r:id="rId3"/>
    <sheet name="MARZO" sheetId="4" r:id="rId4"/>
    <sheet name="ABRIL" sheetId="5" r:id="rId5"/>
    <sheet name="MAYO" sheetId="6" r:id="rId6"/>
    <sheet name="JUNIO" sheetId="7" r:id="rId7"/>
    <sheet name="JULIO" sheetId="9" r:id="rId8"/>
    <sheet name="AGOSTO" sheetId="8" r:id="rId9"/>
    <sheet name="SEPTIEMBRE" sheetId="10" r:id="rId10"/>
    <sheet name="OCTUBRE" sheetId="14" r:id="rId11"/>
    <sheet name="NOVIEMBRE" sheetId="11" r:id="rId12"/>
    <sheet name="DICIEMBRE" sheetId="1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6" i="12" l="1"/>
  <c r="D104" i="12"/>
  <c r="C104" i="12"/>
  <c r="B104" i="12" s="1"/>
  <c r="D103" i="12"/>
  <c r="C103" i="12"/>
  <c r="B103" i="12" s="1"/>
  <c r="D98" i="12"/>
  <c r="C98" i="12"/>
  <c r="B98" i="12"/>
  <c r="E70" i="12"/>
  <c r="D70" i="12"/>
  <c r="C70" i="12" s="1"/>
  <c r="E69" i="12"/>
  <c r="C69" i="12" s="1"/>
  <c r="D69" i="12"/>
  <c r="E68" i="12"/>
  <c r="D68" i="12"/>
  <c r="C68" i="12" s="1"/>
  <c r="E67" i="12"/>
  <c r="D67" i="12"/>
  <c r="C67" i="12"/>
  <c r="E66" i="12"/>
  <c r="D66" i="12"/>
  <c r="C66" i="12" s="1"/>
  <c r="E65" i="12"/>
  <c r="C65" i="12" s="1"/>
  <c r="D65" i="12"/>
  <c r="E64" i="12"/>
  <c r="D64" i="12"/>
  <c r="C64" i="12" s="1"/>
  <c r="E63" i="12"/>
  <c r="D63" i="12"/>
  <c r="C63" i="12"/>
  <c r="E62" i="12"/>
  <c r="D62" i="12"/>
  <c r="C62" i="12" s="1"/>
  <c r="E61" i="12"/>
  <c r="C61" i="12" s="1"/>
  <c r="D61" i="12"/>
  <c r="E60" i="12"/>
  <c r="D60" i="12"/>
  <c r="C60" i="12" s="1"/>
  <c r="E59" i="12"/>
  <c r="D59" i="12"/>
  <c r="C59" i="12"/>
  <c r="E58" i="12"/>
  <c r="D58" i="12"/>
  <c r="C58" i="12" s="1"/>
  <c r="E57" i="12"/>
  <c r="C57" i="12" s="1"/>
  <c r="D57" i="12"/>
  <c r="E56" i="12"/>
  <c r="D56" i="12"/>
  <c r="C56" i="12" s="1"/>
  <c r="E55" i="12"/>
  <c r="D55" i="12"/>
  <c r="C55" i="12"/>
  <c r="E54" i="12"/>
  <c r="D54" i="12"/>
  <c r="C54" i="12" s="1"/>
  <c r="E53" i="12"/>
  <c r="C53" i="12" s="1"/>
  <c r="D53" i="12"/>
  <c r="E52" i="12"/>
  <c r="D52" i="12"/>
  <c r="C52" i="12" s="1"/>
  <c r="E51" i="12"/>
  <c r="D51" i="12"/>
  <c r="C51" i="12"/>
  <c r="E50" i="12"/>
  <c r="D50" i="12"/>
  <c r="C50" i="12" s="1"/>
  <c r="E49" i="12"/>
  <c r="D49" i="12"/>
  <c r="C49" i="12" s="1"/>
  <c r="E44" i="12"/>
  <c r="D44" i="12"/>
  <c r="C44" i="12" s="1"/>
  <c r="E43" i="12"/>
  <c r="D43" i="12"/>
  <c r="C43" i="12"/>
  <c r="E30" i="12"/>
  <c r="D30" i="12"/>
  <c r="C30" i="12" s="1"/>
  <c r="E26" i="12"/>
  <c r="D26" i="12"/>
  <c r="C26" i="12" s="1"/>
  <c r="E25" i="12"/>
  <c r="D25" i="12"/>
  <c r="C25" i="12" s="1"/>
  <c r="E24" i="12"/>
  <c r="D24" i="12"/>
  <c r="C24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D23" i="12" s="1"/>
  <c r="C23" i="12" s="1"/>
  <c r="E23" i="12"/>
  <c r="E22" i="12"/>
  <c r="D22" i="12"/>
  <c r="C22" i="12" s="1"/>
  <c r="E21" i="12"/>
  <c r="D21" i="12"/>
  <c r="C21" i="12" s="1"/>
  <c r="E20" i="12"/>
  <c r="D20" i="12"/>
  <c r="C20" i="12"/>
  <c r="E19" i="12"/>
  <c r="D19" i="12"/>
  <c r="C19" i="12" s="1"/>
  <c r="E18" i="12"/>
  <c r="D18" i="12"/>
  <c r="C18" i="12" s="1"/>
  <c r="E17" i="12"/>
  <c r="D17" i="12"/>
  <c r="C17" i="12" s="1"/>
  <c r="E16" i="12"/>
  <c r="D16" i="12"/>
  <c r="C16" i="12"/>
  <c r="E15" i="12"/>
  <c r="D15" i="12"/>
  <c r="C15" i="12" s="1"/>
  <c r="E14" i="12"/>
  <c r="D14" i="12"/>
  <c r="C14" i="12" s="1"/>
  <c r="E13" i="12"/>
  <c r="D13" i="12"/>
  <c r="C13" i="12" s="1"/>
  <c r="A5" i="12"/>
  <c r="A4" i="12"/>
  <c r="A3" i="12"/>
  <c r="A2" i="12"/>
  <c r="A186" i="12" l="1"/>
  <c r="B186" i="11"/>
  <c r="D104" i="11"/>
  <c r="B104" i="11" s="1"/>
  <c r="C104" i="11"/>
  <c r="D103" i="11"/>
  <c r="C103" i="11"/>
  <c r="D98" i="11"/>
  <c r="C98" i="11"/>
  <c r="B98" i="11"/>
  <c r="E70" i="11"/>
  <c r="D70" i="11"/>
  <c r="C70" i="11" s="1"/>
  <c r="E69" i="11"/>
  <c r="C69" i="11" s="1"/>
  <c r="D69" i="11"/>
  <c r="E68" i="11"/>
  <c r="D68" i="11"/>
  <c r="C68" i="11" s="1"/>
  <c r="E67" i="11"/>
  <c r="D67" i="11"/>
  <c r="C67" i="11" s="1"/>
  <c r="E66" i="11"/>
  <c r="D66" i="11"/>
  <c r="C66" i="11" s="1"/>
  <c r="E65" i="11"/>
  <c r="D65" i="11"/>
  <c r="E64" i="11"/>
  <c r="D64" i="11"/>
  <c r="E63" i="11"/>
  <c r="D63" i="11"/>
  <c r="C63" i="11"/>
  <c r="E62" i="11"/>
  <c r="D62" i="11"/>
  <c r="C62" i="11" s="1"/>
  <c r="E61" i="11"/>
  <c r="C61" i="11" s="1"/>
  <c r="D61" i="11"/>
  <c r="E60" i="11"/>
  <c r="D60" i="11"/>
  <c r="C60" i="11" s="1"/>
  <c r="E59" i="11"/>
  <c r="D59" i="11"/>
  <c r="C59" i="11" s="1"/>
  <c r="E58" i="11"/>
  <c r="D58" i="11"/>
  <c r="C58" i="11" s="1"/>
  <c r="E57" i="11"/>
  <c r="D57" i="11"/>
  <c r="E56" i="11"/>
  <c r="D56" i="11"/>
  <c r="E55" i="11"/>
  <c r="D55" i="11"/>
  <c r="C55" i="11"/>
  <c r="E54" i="11"/>
  <c r="D54" i="11"/>
  <c r="C54" i="11" s="1"/>
  <c r="E53" i="11"/>
  <c r="C53" i="11" s="1"/>
  <c r="D53" i="11"/>
  <c r="E52" i="11"/>
  <c r="D52" i="11"/>
  <c r="C52" i="11" s="1"/>
  <c r="E51" i="11"/>
  <c r="D51" i="11"/>
  <c r="C51" i="11" s="1"/>
  <c r="E50" i="11"/>
  <c r="D50" i="11"/>
  <c r="C50" i="11" s="1"/>
  <c r="E49" i="11"/>
  <c r="D49" i="11"/>
  <c r="E44" i="11"/>
  <c r="D44" i="11"/>
  <c r="E43" i="11"/>
  <c r="D43" i="11"/>
  <c r="C43" i="11"/>
  <c r="E30" i="11"/>
  <c r="C30" i="11" s="1"/>
  <c r="D30" i="11"/>
  <c r="E26" i="11"/>
  <c r="C26" i="11" s="1"/>
  <c r="D26" i="11"/>
  <c r="E25" i="11"/>
  <c r="D25" i="11"/>
  <c r="C25" i="11" s="1"/>
  <c r="E24" i="11"/>
  <c r="D24" i="11"/>
  <c r="C24" i="11" s="1"/>
  <c r="AO23" i="11"/>
  <c r="AN23" i="11"/>
  <c r="AM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2" i="11"/>
  <c r="D22" i="11"/>
  <c r="E21" i="11"/>
  <c r="D21" i="11"/>
  <c r="E20" i="11"/>
  <c r="D20" i="11"/>
  <c r="C20" i="11" s="1"/>
  <c r="E19" i="11"/>
  <c r="D19" i="11"/>
  <c r="C19" i="11"/>
  <c r="E18" i="11"/>
  <c r="D18" i="11"/>
  <c r="E17" i="11"/>
  <c r="D17" i="11"/>
  <c r="C17" i="11" s="1"/>
  <c r="E16" i="11"/>
  <c r="D16" i="11"/>
  <c r="C16" i="11"/>
  <c r="E15" i="11"/>
  <c r="D15" i="11"/>
  <c r="C15" i="11" s="1"/>
  <c r="E14" i="11"/>
  <c r="D14" i="11"/>
  <c r="E13" i="11"/>
  <c r="D13" i="11"/>
  <c r="C13" i="11" s="1"/>
  <c r="A5" i="11"/>
  <c r="A4" i="11"/>
  <c r="A3" i="11"/>
  <c r="A2" i="11"/>
  <c r="C14" i="11" l="1"/>
  <c r="C22" i="11"/>
  <c r="C21" i="11"/>
  <c r="D23" i="11"/>
  <c r="C49" i="11"/>
  <c r="C57" i="11"/>
  <c r="C65" i="11"/>
  <c r="C18" i="11"/>
  <c r="E23" i="11"/>
  <c r="C44" i="11"/>
  <c r="C56" i="11"/>
  <c r="C64" i="11"/>
  <c r="B103" i="11"/>
  <c r="C23" i="11"/>
  <c r="B186" i="14"/>
  <c r="D104" i="14"/>
  <c r="C104" i="14"/>
  <c r="B104" i="14" s="1"/>
  <c r="D103" i="14"/>
  <c r="C103" i="14"/>
  <c r="B103" i="14" s="1"/>
  <c r="D98" i="14"/>
  <c r="C98" i="14"/>
  <c r="B98" i="14"/>
  <c r="E70" i="14"/>
  <c r="D70" i="14"/>
  <c r="C70" i="14" s="1"/>
  <c r="E69" i="14"/>
  <c r="D69" i="14"/>
  <c r="C69" i="14" s="1"/>
  <c r="E68" i="14"/>
  <c r="D68" i="14"/>
  <c r="C68" i="14" s="1"/>
  <c r="E67" i="14"/>
  <c r="C67" i="14" s="1"/>
  <c r="D67" i="14"/>
  <c r="E66" i="14"/>
  <c r="D66" i="14"/>
  <c r="C66" i="14" s="1"/>
  <c r="E65" i="14"/>
  <c r="D65" i="14"/>
  <c r="C65" i="14" s="1"/>
  <c r="E64" i="14"/>
  <c r="D64" i="14"/>
  <c r="C64" i="14" s="1"/>
  <c r="E63" i="14"/>
  <c r="D63" i="14"/>
  <c r="C63" i="14"/>
  <c r="E62" i="14"/>
  <c r="D62" i="14"/>
  <c r="C62" i="14" s="1"/>
  <c r="E61" i="14"/>
  <c r="D61" i="14"/>
  <c r="C61" i="14" s="1"/>
  <c r="E60" i="14"/>
  <c r="D60" i="14"/>
  <c r="C60" i="14" s="1"/>
  <c r="E59" i="14"/>
  <c r="C59" i="14" s="1"/>
  <c r="D59" i="14"/>
  <c r="E58" i="14"/>
  <c r="D58" i="14"/>
  <c r="C58" i="14" s="1"/>
  <c r="E57" i="14"/>
  <c r="D57" i="14"/>
  <c r="C57" i="14" s="1"/>
  <c r="E56" i="14"/>
  <c r="D56" i="14"/>
  <c r="C56" i="14" s="1"/>
  <c r="E55" i="14"/>
  <c r="D55" i="14"/>
  <c r="C55" i="14"/>
  <c r="E54" i="14"/>
  <c r="D54" i="14"/>
  <c r="C54" i="14" s="1"/>
  <c r="E53" i="14"/>
  <c r="D53" i="14"/>
  <c r="C53" i="14" s="1"/>
  <c r="E52" i="14"/>
  <c r="D52" i="14"/>
  <c r="C52" i="14" s="1"/>
  <c r="E51" i="14"/>
  <c r="C51" i="14" s="1"/>
  <c r="D51" i="14"/>
  <c r="E50" i="14"/>
  <c r="D50" i="14"/>
  <c r="C50" i="14" s="1"/>
  <c r="E49" i="14"/>
  <c r="D49" i="14"/>
  <c r="C49" i="14" s="1"/>
  <c r="E44" i="14"/>
  <c r="D44" i="14"/>
  <c r="C44" i="14" s="1"/>
  <c r="E43" i="14"/>
  <c r="D43" i="14"/>
  <c r="C43" i="14"/>
  <c r="E30" i="14"/>
  <c r="D30" i="14"/>
  <c r="C30" i="14" s="1"/>
  <c r="E26" i="14"/>
  <c r="D26" i="14"/>
  <c r="C26" i="14" s="1"/>
  <c r="E25" i="14"/>
  <c r="D25" i="14"/>
  <c r="C25" i="14" s="1"/>
  <c r="E24" i="14"/>
  <c r="C24" i="14" s="1"/>
  <c r="D24" i="14"/>
  <c r="AO23" i="14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E23" i="14" s="1"/>
  <c r="F23" i="14"/>
  <c r="E22" i="14"/>
  <c r="D22" i="14"/>
  <c r="E21" i="14"/>
  <c r="D21" i="14"/>
  <c r="C21" i="14"/>
  <c r="E20" i="14"/>
  <c r="D20" i="14"/>
  <c r="C20" i="14" s="1"/>
  <c r="E19" i="14"/>
  <c r="D19" i="14"/>
  <c r="E18" i="14"/>
  <c r="D18" i="14"/>
  <c r="E17" i="14"/>
  <c r="C17" i="14" s="1"/>
  <c r="D17" i="14"/>
  <c r="E16" i="14"/>
  <c r="D16" i="14"/>
  <c r="C16" i="14" s="1"/>
  <c r="E15" i="14"/>
  <c r="D15" i="14"/>
  <c r="E14" i="14"/>
  <c r="D14" i="14"/>
  <c r="E13" i="14"/>
  <c r="D13" i="14"/>
  <c r="C13" i="14"/>
  <c r="A5" i="14"/>
  <c r="A4" i="14"/>
  <c r="A3" i="14"/>
  <c r="A2" i="14"/>
  <c r="C14" i="14" l="1"/>
  <c r="C19" i="14"/>
  <c r="C22" i="14"/>
  <c r="C15" i="14"/>
  <c r="C18" i="14"/>
  <c r="A186" i="11"/>
  <c r="D23" i="14"/>
  <c r="C23" i="14" s="1"/>
  <c r="A186" i="14" s="1"/>
  <c r="B186" i="10"/>
  <c r="D104" i="10"/>
  <c r="C104" i="10"/>
  <c r="D103" i="10"/>
  <c r="C103" i="10"/>
  <c r="B103" i="10" s="1"/>
  <c r="D98" i="10"/>
  <c r="C98" i="10"/>
  <c r="B98" i="10"/>
  <c r="E70" i="10"/>
  <c r="D70" i="10"/>
  <c r="C70" i="10"/>
  <c r="E69" i="10"/>
  <c r="D69" i="10"/>
  <c r="E68" i="10"/>
  <c r="D68" i="10"/>
  <c r="C68" i="10" s="1"/>
  <c r="E67" i="10"/>
  <c r="D67" i="10"/>
  <c r="C67" i="10" s="1"/>
  <c r="E66" i="10"/>
  <c r="C66" i="10" s="1"/>
  <c r="D66" i="10"/>
  <c r="E65" i="10"/>
  <c r="D65" i="10"/>
  <c r="E64" i="10"/>
  <c r="D64" i="10"/>
  <c r="C64" i="10" s="1"/>
  <c r="E63" i="10"/>
  <c r="D63" i="10"/>
  <c r="C63" i="10" s="1"/>
  <c r="E62" i="10"/>
  <c r="D62" i="10"/>
  <c r="C62" i="10"/>
  <c r="E61" i="10"/>
  <c r="D61" i="10"/>
  <c r="E60" i="10"/>
  <c r="D60" i="10"/>
  <c r="C60" i="10" s="1"/>
  <c r="E59" i="10"/>
  <c r="D59" i="10"/>
  <c r="C59" i="10" s="1"/>
  <c r="E58" i="10"/>
  <c r="C58" i="10" s="1"/>
  <c r="D58" i="10"/>
  <c r="E57" i="10"/>
  <c r="D57" i="10"/>
  <c r="E56" i="10"/>
  <c r="D56" i="10"/>
  <c r="C56" i="10" s="1"/>
  <c r="E55" i="10"/>
  <c r="D55" i="10"/>
  <c r="C55" i="10" s="1"/>
  <c r="E54" i="10"/>
  <c r="D54" i="10"/>
  <c r="C54" i="10"/>
  <c r="E53" i="10"/>
  <c r="D53" i="10"/>
  <c r="E52" i="10"/>
  <c r="D52" i="10"/>
  <c r="C52" i="10" s="1"/>
  <c r="E51" i="10"/>
  <c r="D51" i="10"/>
  <c r="C51" i="10" s="1"/>
  <c r="E50" i="10"/>
  <c r="C50" i="10" s="1"/>
  <c r="D50" i="10"/>
  <c r="E49" i="10"/>
  <c r="D49" i="10"/>
  <c r="E44" i="10"/>
  <c r="D44" i="10"/>
  <c r="C44" i="10" s="1"/>
  <c r="E43" i="10"/>
  <c r="D43" i="10"/>
  <c r="C43" i="10" s="1"/>
  <c r="E30" i="10"/>
  <c r="D30" i="10"/>
  <c r="C30" i="10"/>
  <c r="E26" i="10"/>
  <c r="D26" i="10"/>
  <c r="E25" i="10"/>
  <c r="D25" i="10"/>
  <c r="C25" i="10" s="1"/>
  <c r="E24" i="10"/>
  <c r="D24" i="10"/>
  <c r="C24" i="10" s="1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D23" i="10" s="1"/>
  <c r="E22" i="10"/>
  <c r="C22" i="10" s="1"/>
  <c r="D22" i="10"/>
  <c r="E21" i="10"/>
  <c r="D21" i="10"/>
  <c r="E20" i="10"/>
  <c r="C20" i="10" s="1"/>
  <c r="D20" i="10"/>
  <c r="E19" i="10"/>
  <c r="D19" i="10"/>
  <c r="C19" i="10" s="1"/>
  <c r="E18" i="10"/>
  <c r="C18" i="10" s="1"/>
  <c r="D18" i="10"/>
  <c r="E17" i="10"/>
  <c r="D17" i="10"/>
  <c r="E16" i="10"/>
  <c r="D16" i="10"/>
  <c r="C16" i="10"/>
  <c r="E15" i="10"/>
  <c r="D15" i="10"/>
  <c r="C15" i="10" s="1"/>
  <c r="E14" i="10"/>
  <c r="C14" i="10" s="1"/>
  <c r="D14" i="10"/>
  <c r="E13" i="10"/>
  <c r="D13" i="10"/>
  <c r="A5" i="10"/>
  <c r="A4" i="10"/>
  <c r="A3" i="10"/>
  <c r="A2" i="10"/>
  <c r="E23" i="10" l="1"/>
  <c r="C17" i="10"/>
  <c r="C26" i="10"/>
  <c r="C53" i="10"/>
  <c r="C61" i="10"/>
  <c r="C69" i="10"/>
  <c r="C13" i="10"/>
  <c r="C21" i="10"/>
  <c r="C23" i="10"/>
  <c r="C49" i="10"/>
  <c r="C57" i="10"/>
  <c r="C65" i="10"/>
  <c r="B104" i="10"/>
  <c r="B186" i="8"/>
  <c r="D104" i="8"/>
  <c r="B104" i="8" s="1"/>
  <c r="C104" i="8"/>
  <c r="D103" i="8"/>
  <c r="C103" i="8"/>
  <c r="D98" i="8"/>
  <c r="C98" i="8"/>
  <c r="B98" i="8"/>
  <c r="E70" i="8"/>
  <c r="C70" i="8" s="1"/>
  <c r="D70" i="8"/>
  <c r="E69" i="8"/>
  <c r="D69" i="8"/>
  <c r="C69" i="8" s="1"/>
  <c r="E68" i="8"/>
  <c r="D68" i="8"/>
  <c r="E67" i="8"/>
  <c r="D67" i="8"/>
  <c r="E66" i="8"/>
  <c r="D66" i="8"/>
  <c r="C66" i="8"/>
  <c r="E65" i="8"/>
  <c r="D65" i="8"/>
  <c r="C65" i="8"/>
  <c r="E64" i="8"/>
  <c r="C64" i="8" s="1"/>
  <c r="D64" i="8"/>
  <c r="E63" i="8"/>
  <c r="D63" i="8"/>
  <c r="C63" i="8" s="1"/>
  <c r="E62" i="8"/>
  <c r="C62" i="8" s="1"/>
  <c r="D62" i="8"/>
  <c r="E61" i="8"/>
  <c r="D61" i="8"/>
  <c r="C61" i="8" s="1"/>
  <c r="E60" i="8"/>
  <c r="D60" i="8"/>
  <c r="E59" i="8"/>
  <c r="D59" i="8"/>
  <c r="E58" i="8"/>
  <c r="D58" i="8"/>
  <c r="C58" i="8"/>
  <c r="E57" i="8"/>
  <c r="D57" i="8"/>
  <c r="C57" i="8"/>
  <c r="E56" i="8"/>
  <c r="C56" i="8" s="1"/>
  <c r="D56" i="8"/>
  <c r="E55" i="8"/>
  <c r="D55" i="8"/>
  <c r="C55" i="8" s="1"/>
  <c r="E54" i="8"/>
  <c r="C54" i="8" s="1"/>
  <c r="D54" i="8"/>
  <c r="E53" i="8"/>
  <c r="D53" i="8"/>
  <c r="C53" i="8" s="1"/>
  <c r="E52" i="8"/>
  <c r="D52" i="8"/>
  <c r="E51" i="8"/>
  <c r="D51" i="8"/>
  <c r="E50" i="8"/>
  <c r="D50" i="8"/>
  <c r="C50" i="8"/>
  <c r="E49" i="8"/>
  <c r="D49" i="8"/>
  <c r="C49" i="8"/>
  <c r="E44" i="8"/>
  <c r="C44" i="8" s="1"/>
  <c r="D44" i="8"/>
  <c r="E43" i="8"/>
  <c r="D43" i="8"/>
  <c r="C43" i="8" s="1"/>
  <c r="E30" i="8"/>
  <c r="C30" i="8" s="1"/>
  <c r="D30" i="8"/>
  <c r="E26" i="8"/>
  <c r="D26" i="8"/>
  <c r="C26" i="8" s="1"/>
  <c r="E25" i="8"/>
  <c r="D25" i="8"/>
  <c r="E24" i="8"/>
  <c r="D24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D23" i="8" s="1"/>
  <c r="G23" i="8"/>
  <c r="E23" i="8" s="1"/>
  <c r="F23" i="8"/>
  <c r="E22" i="8"/>
  <c r="D22" i="8"/>
  <c r="C22" i="8" s="1"/>
  <c r="E21" i="8"/>
  <c r="D21" i="8"/>
  <c r="E20" i="8"/>
  <c r="D20" i="8"/>
  <c r="E19" i="8"/>
  <c r="D19" i="8"/>
  <c r="C19" i="8"/>
  <c r="E18" i="8"/>
  <c r="D18" i="8"/>
  <c r="C18" i="8"/>
  <c r="E17" i="8"/>
  <c r="C17" i="8" s="1"/>
  <c r="D17" i="8"/>
  <c r="E16" i="8"/>
  <c r="D16" i="8"/>
  <c r="C16" i="8" s="1"/>
  <c r="E15" i="8"/>
  <c r="C15" i="8" s="1"/>
  <c r="D15" i="8"/>
  <c r="E14" i="8"/>
  <c r="D14" i="8"/>
  <c r="C14" i="8" s="1"/>
  <c r="E13" i="8"/>
  <c r="D13" i="8"/>
  <c r="A5" i="8"/>
  <c r="A4" i="8"/>
  <c r="A3" i="8"/>
  <c r="A2" i="8"/>
  <c r="C20" i="8" l="1"/>
  <c r="C24" i="8"/>
  <c r="C51" i="8"/>
  <c r="C59" i="8"/>
  <c r="C67" i="8"/>
  <c r="C23" i="8"/>
  <c r="B103" i="8"/>
  <c r="C13" i="8"/>
  <c r="C21" i="8"/>
  <c r="C25" i="8"/>
  <c r="C52" i="8"/>
  <c r="C60" i="8"/>
  <c r="C68" i="8"/>
  <c r="A186" i="10"/>
  <c r="B186" i="9"/>
  <c r="D104" i="9"/>
  <c r="C104" i="9"/>
  <c r="B104" i="9" s="1"/>
  <c r="D103" i="9"/>
  <c r="C103" i="9"/>
  <c r="B103" i="9" s="1"/>
  <c r="D98" i="9"/>
  <c r="C98" i="9"/>
  <c r="B98" i="9"/>
  <c r="E70" i="9"/>
  <c r="D70" i="9"/>
  <c r="C70" i="9" s="1"/>
  <c r="E69" i="9"/>
  <c r="D69" i="9"/>
  <c r="C69" i="9" s="1"/>
  <c r="E68" i="9"/>
  <c r="D68" i="9"/>
  <c r="C68" i="9"/>
  <c r="E67" i="9"/>
  <c r="D67" i="9"/>
  <c r="C67" i="9" s="1"/>
  <c r="E66" i="9"/>
  <c r="D66" i="9"/>
  <c r="C66" i="9" s="1"/>
  <c r="E65" i="9"/>
  <c r="D65" i="9"/>
  <c r="E64" i="9"/>
  <c r="D64" i="9"/>
  <c r="C64" i="9" s="1"/>
  <c r="E63" i="9"/>
  <c r="D63" i="9"/>
  <c r="C63" i="9"/>
  <c r="E62" i="9"/>
  <c r="D62" i="9"/>
  <c r="C62" i="9" s="1"/>
  <c r="E61" i="9"/>
  <c r="D61" i="9"/>
  <c r="C61" i="9" s="1"/>
  <c r="E60" i="9"/>
  <c r="D60" i="9"/>
  <c r="C60" i="9"/>
  <c r="E59" i="9"/>
  <c r="C59" i="9" s="1"/>
  <c r="D59" i="9"/>
  <c r="E58" i="9"/>
  <c r="D58" i="9"/>
  <c r="C58" i="9" s="1"/>
  <c r="E57" i="9"/>
  <c r="D57" i="9"/>
  <c r="C57" i="9" s="1"/>
  <c r="E56" i="9"/>
  <c r="D56" i="9"/>
  <c r="C56" i="9" s="1"/>
  <c r="E55" i="9"/>
  <c r="D55" i="9"/>
  <c r="C55" i="9"/>
  <c r="E54" i="9"/>
  <c r="D54" i="9"/>
  <c r="C54" i="9" s="1"/>
  <c r="E53" i="9"/>
  <c r="D53" i="9"/>
  <c r="C53" i="9" s="1"/>
  <c r="E52" i="9"/>
  <c r="D52" i="9"/>
  <c r="C52" i="9"/>
  <c r="E51" i="9"/>
  <c r="C51" i="9" s="1"/>
  <c r="D51" i="9"/>
  <c r="E50" i="9"/>
  <c r="D50" i="9"/>
  <c r="C50" i="9" s="1"/>
  <c r="E49" i="9"/>
  <c r="D49" i="9"/>
  <c r="C49" i="9" s="1"/>
  <c r="E44" i="9"/>
  <c r="D44" i="9"/>
  <c r="C44" i="9" s="1"/>
  <c r="E43" i="9"/>
  <c r="D43" i="9"/>
  <c r="C43" i="9"/>
  <c r="E30" i="9"/>
  <c r="D30" i="9"/>
  <c r="C30" i="9" s="1"/>
  <c r="E26" i="9"/>
  <c r="D26" i="9"/>
  <c r="C26" i="9" s="1"/>
  <c r="E25" i="9"/>
  <c r="D25" i="9"/>
  <c r="C25" i="9" s="1"/>
  <c r="E24" i="9"/>
  <c r="C24" i="9" s="1"/>
  <c r="D24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E22" i="9"/>
  <c r="D22" i="9"/>
  <c r="E21" i="9"/>
  <c r="D21" i="9"/>
  <c r="C21" i="9"/>
  <c r="E20" i="9"/>
  <c r="D20" i="9"/>
  <c r="C20" i="9" s="1"/>
  <c r="E19" i="9"/>
  <c r="C19" i="9" s="1"/>
  <c r="D19" i="9"/>
  <c r="E18" i="9"/>
  <c r="D18" i="9"/>
  <c r="E17" i="9"/>
  <c r="C17" i="9" s="1"/>
  <c r="D17" i="9"/>
  <c r="E16" i="9"/>
  <c r="D16" i="9"/>
  <c r="C16" i="9" s="1"/>
  <c r="E15" i="9"/>
  <c r="C15" i="9" s="1"/>
  <c r="D15" i="9"/>
  <c r="E14" i="9"/>
  <c r="D14" i="9"/>
  <c r="E13" i="9"/>
  <c r="D13" i="9"/>
  <c r="C13" i="9"/>
  <c r="A5" i="9"/>
  <c r="A4" i="9"/>
  <c r="A3" i="9"/>
  <c r="A2" i="9"/>
  <c r="C14" i="9" l="1"/>
  <c r="C22" i="9"/>
  <c r="C18" i="9"/>
  <c r="A186" i="8"/>
  <c r="D23" i="9"/>
  <c r="C23" i="9" s="1"/>
  <c r="A186" i="9" s="1"/>
  <c r="C65" i="9"/>
  <c r="B186" i="7"/>
  <c r="D104" i="7"/>
  <c r="C104" i="7"/>
  <c r="B104" i="7" s="1"/>
  <c r="D103" i="7"/>
  <c r="C103" i="7"/>
  <c r="B103" i="7" s="1"/>
  <c r="D98" i="7"/>
  <c r="C98" i="7"/>
  <c r="B98" i="7"/>
  <c r="E70" i="7"/>
  <c r="D70" i="7"/>
  <c r="E69" i="7"/>
  <c r="D69" i="7"/>
  <c r="C69" i="7" s="1"/>
  <c r="E68" i="7"/>
  <c r="D68" i="7"/>
  <c r="C68" i="7" s="1"/>
  <c r="E67" i="7"/>
  <c r="C67" i="7" s="1"/>
  <c r="D67" i="7"/>
  <c r="E66" i="7"/>
  <c r="D66" i="7"/>
  <c r="E65" i="7"/>
  <c r="D65" i="7"/>
  <c r="C65" i="7" s="1"/>
  <c r="E64" i="7"/>
  <c r="D64" i="7"/>
  <c r="C64" i="7" s="1"/>
  <c r="E63" i="7"/>
  <c r="D63" i="7"/>
  <c r="C63" i="7"/>
  <c r="E62" i="7"/>
  <c r="D62" i="7"/>
  <c r="E61" i="7"/>
  <c r="D61" i="7"/>
  <c r="C61" i="7" s="1"/>
  <c r="E60" i="7"/>
  <c r="D60" i="7"/>
  <c r="C60" i="7" s="1"/>
  <c r="E59" i="7"/>
  <c r="C59" i="7" s="1"/>
  <c r="D59" i="7"/>
  <c r="E58" i="7"/>
  <c r="D58" i="7"/>
  <c r="E57" i="7"/>
  <c r="D57" i="7"/>
  <c r="C57" i="7" s="1"/>
  <c r="E56" i="7"/>
  <c r="D56" i="7"/>
  <c r="C56" i="7" s="1"/>
  <c r="E55" i="7"/>
  <c r="D55" i="7"/>
  <c r="C55" i="7"/>
  <c r="E54" i="7"/>
  <c r="D54" i="7"/>
  <c r="E53" i="7"/>
  <c r="D53" i="7"/>
  <c r="C53" i="7" s="1"/>
  <c r="E52" i="7"/>
  <c r="D52" i="7"/>
  <c r="C52" i="7" s="1"/>
  <c r="E51" i="7"/>
  <c r="C51" i="7" s="1"/>
  <c r="D51" i="7"/>
  <c r="E50" i="7"/>
  <c r="D50" i="7"/>
  <c r="E49" i="7"/>
  <c r="D49" i="7"/>
  <c r="C49" i="7" s="1"/>
  <c r="E44" i="7"/>
  <c r="D44" i="7"/>
  <c r="C44" i="7" s="1"/>
  <c r="E43" i="7"/>
  <c r="D43" i="7"/>
  <c r="C43" i="7"/>
  <c r="E30" i="7"/>
  <c r="D30" i="7"/>
  <c r="E26" i="7"/>
  <c r="D26" i="7"/>
  <c r="C26" i="7" s="1"/>
  <c r="E25" i="7"/>
  <c r="D25" i="7"/>
  <c r="C25" i="7" s="1"/>
  <c r="E24" i="7"/>
  <c r="C24" i="7" s="1"/>
  <c r="D24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E23" i="7" s="1"/>
  <c r="F23" i="7"/>
  <c r="E22" i="7"/>
  <c r="D22" i="7"/>
  <c r="E21" i="7"/>
  <c r="D21" i="7"/>
  <c r="C21" i="7"/>
  <c r="E20" i="7"/>
  <c r="D20" i="7"/>
  <c r="C20" i="7" s="1"/>
  <c r="E19" i="7"/>
  <c r="C19" i="7" s="1"/>
  <c r="D19" i="7"/>
  <c r="E18" i="7"/>
  <c r="D18" i="7"/>
  <c r="E17" i="7"/>
  <c r="C17" i="7" s="1"/>
  <c r="D17" i="7"/>
  <c r="E16" i="7"/>
  <c r="D16" i="7"/>
  <c r="C16" i="7" s="1"/>
  <c r="E15" i="7"/>
  <c r="C15" i="7" s="1"/>
  <c r="D15" i="7"/>
  <c r="E14" i="7"/>
  <c r="D14" i="7"/>
  <c r="E13" i="7"/>
  <c r="D13" i="7"/>
  <c r="C13" i="7"/>
  <c r="A5" i="7"/>
  <c r="A4" i="7"/>
  <c r="A3" i="7"/>
  <c r="A2" i="7"/>
  <c r="C14" i="7" l="1"/>
  <c r="C22" i="7"/>
  <c r="C30" i="7"/>
  <c r="C54" i="7"/>
  <c r="C62" i="7"/>
  <c r="C70" i="7"/>
  <c r="C18" i="7"/>
  <c r="C50" i="7"/>
  <c r="C58" i="7"/>
  <c r="C66" i="7"/>
  <c r="D23" i="7"/>
  <c r="C23" i="7" s="1"/>
  <c r="A186" i="7" s="1"/>
  <c r="B186" i="6"/>
  <c r="D104" i="6"/>
  <c r="C104" i="6"/>
  <c r="B104" i="6" s="1"/>
  <c r="D103" i="6"/>
  <c r="C103" i="6"/>
  <c r="B103" i="6" s="1"/>
  <c r="D98" i="6"/>
  <c r="C98" i="6"/>
  <c r="B98" i="6"/>
  <c r="E70" i="6"/>
  <c r="D70" i="6"/>
  <c r="E69" i="6"/>
  <c r="D69" i="6"/>
  <c r="E68" i="6"/>
  <c r="D68" i="6"/>
  <c r="E67" i="6"/>
  <c r="C67" i="6" s="1"/>
  <c r="D67" i="6"/>
  <c r="E66" i="6"/>
  <c r="D66" i="6"/>
  <c r="E65" i="6"/>
  <c r="D65" i="6"/>
  <c r="C65" i="6" s="1"/>
  <c r="E64" i="6"/>
  <c r="D64" i="6"/>
  <c r="C64" i="6" s="1"/>
  <c r="E63" i="6"/>
  <c r="D63" i="6"/>
  <c r="E62" i="6"/>
  <c r="D62" i="6"/>
  <c r="E61" i="6"/>
  <c r="D61" i="6"/>
  <c r="C61" i="6" s="1"/>
  <c r="E60" i="6"/>
  <c r="D60" i="6"/>
  <c r="C60" i="6" s="1"/>
  <c r="E59" i="6"/>
  <c r="D59" i="6"/>
  <c r="C59" i="6" s="1"/>
  <c r="E58" i="6"/>
  <c r="D58" i="6"/>
  <c r="E57" i="6"/>
  <c r="D57" i="6"/>
  <c r="E56" i="6"/>
  <c r="D56" i="6"/>
  <c r="E55" i="6"/>
  <c r="C55" i="6" s="1"/>
  <c r="D55" i="6"/>
  <c r="E54" i="6"/>
  <c r="D54" i="6"/>
  <c r="E53" i="6"/>
  <c r="D53" i="6"/>
  <c r="E52" i="6"/>
  <c r="D52" i="6"/>
  <c r="E51" i="6"/>
  <c r="D51" i="6"/>
  <c r="C51" i="6"/>
  <c r="E50" i="6"/>
  <c r="D50" i="6"/>
  <c r="E49" i="6"/>
  <c r="D49" i="6"/>
  <c r="C49" i="6" s="1"/>
  <c r="E44" i="6"/>
  <c r="D44" i="6"/>
  <c r="C44" i="6" s="1"/>
  <c r="E43" i="6"/>
  <c r="D43" i="6"/>
  <c r="E30" i="6"/>
  <c r="D30" i="6"/>
  <c r="E26" i="6"/>
  <c r="D26" i="6"/>
  <c r="C26" i="6" s="1"/>
  <c r="E25" i="6"/>
  <c r="D25" i="6"/>
  <c r="C25" i="6" s="1"/>
  <c r="E24" i="6"/>
  <c r="D24" i="6"/>
  <c r="C24" i="6" s="1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E23" i="6" s="1"/>
  <c r="F23" i="6"/>
  <c r="D23" i="6" s="1"/>
  <c r="E22" i="6"/>
  <c r="D22" i="6"/>
  <c r="E21" i="6"/>
  <c r="D21" i="6"/>
  <c r="E20" i="6"/>
  <c r="D20" i="6"/>
  <c r="C20" i="6" s="1"/>
  <c r="E19" i="6"/>
  <c r="D19" i="6"/>
  <c r="E18" i="6"/>
  <c r="D18" i="6"/>
  <c r="E17" i="6"/>
  <c r="D17" i="6"/>
  <c r="C17" i="6" s="1"/>
  <c r="E16" i="6"/>
  <c r="D16" i="6"/>
  <c r="E15" i="6"/>
  <c r="C15" i="6" s="1"/>
  <c r="D15" i="6"/>
  <c r="E14" i="6"/>
  <c r="D14" i="6"/>
  <c r="E13" i="6"/>
  <c r="C13" i="6" s="1"/>
  <c r="D13" i="6"/>
  <c r="A5" i="6"/>
  <c r="A4" i="6"/>
  <c r="A3" i="6"/>
  <c r="A2" i="6"/>
  <c r="C16" i="6" l="1"/>
  <c r="C19" i="6"/>
  <c r="C21" i="6"/>
  <c r="C23" i="6"/>
  <c r="C52" i="6"/>
  <c r="C56" i="6"/>
  <c r="C63" i="6"/>
  <c r="C69" i="6"/>
  <c r="C43" i="6"/>
  <c r="C53" i="6"/>
  <c r="C57" i="6"/>
  <c r="C68" i="6"/>
  <c r="C18" i="6"/>
  <c r="C50" i="6"/>
  <c r="C58" i="6"/>
  <c r="A186" i="6" s="1"/>
  <c r="C66" i="6"/>
  <c r="C14" i="6"/>
  <c r="C22" i="6"/>
  <c r="C30" i="6"/>
  <c r="C54" i="6"/>
  <c r="C62" i="6"/>
  <c r="C70" i="6"/>
  <c r="B186" i="5"/>
  <c r="D104" i="5"/>
  <c r="B104" i="5" s="1"/>
  <c r="C104" i="5"/>
  <c r="D103" i="5"/>
  <c r="C103" i="5"/>
  <c r="D98" i="5"/>
  <c r="C98" i="5"/>
  <c r="B98" i="5"/>
  <c r="E70" i="5"/>
  <c r="D70" i="5"/>
  <c r="E69" i="5"/>
  <c r="D69" i="5"/>
  <c r="E68" i="5"/>
  <c r="D68" i="5"/>
  <c r="E67" i="5"/>
  <c r="D67" i="5"/>
  <c r="E66" i="5"/>
  <c r="D66" i="5"/>
  <c r="E65" i="5"/>
  <c r="D65" i="5"/>
  <c r="E64" i="5"/>
  <c r="D64" i="5"/>
  <c r="E63" i="5"/>
  <c r="D63" i="5"/>
  <c r="C63" i="5" s="1"/>
  <c r="E62" i="5"/>
  <c r="D62" i="5"/>
  <c r="E61" i="5"/>
  <c r="C61" i="5" s="1"/>
  <c r="D61" i="5"/>
  <c r="E60" i="5"/>
  <c r="D60" i="5"/>
  <c r="E59" i="5"/>
  <c r="C59" i="5" s="1"/>
  <c r="D59" i="5"/>
  <c r="E58" i="5"/>
  <c r="D58" i="5"/>
  <c r="E57" i="5"/>
  <c r="C57" i="5" s="1"/>
  <c r="D57" i="5"/>
  <c r="E56" i="5"/>
  <c r="D56" i="5"/>
  <c r="E55" i="5"/>
  <c r="D55" i="5"/>
  <c r="C55" i="5" s="1"/>
  <c r="E54" i="5"/>
  <c r="D54" i="5"/>
  <c r="C54" i="5" s="1"/>
  <c r="E53" i="5"/>
  <c r="C53" i="5" s="1"/>
  <c r="D53" i="5"/>
  <c r="E52" i="5"/>
  <c r="D52" i="5"/>
  <c r="E51" i="5"/>
  <c r="C51" i="5" s="1"/>
  <c r="D51" i="5"/>
  <c r="E50" i="5"/>
  <c r="D50" i="5"/>
  <c r="C50" i="5" s="1"/>
  <c r="E49" i="5"/>
  <c r="C49" i="5" s="1"/>
  <c r="D49" i="5"/>
  <c r="E44" i="5"/>
  <c r="D44" i="5"/>
  <c r="E43" i="5"/>
  <c r="D43" i="5"/>
  <c r="C43" i="5" s="1"/>
  <c r="E30" i="5"/>
  <c r="D30" i="5"/>
  <c r="E26" i="5"/>
  <c r="D26" i="5"/>
  <c r="E25" i="5"/>
  <c r="D25" i="5"/>
  <c r="E24" i="5"/>
  <c r="C24" i="5" s="1"/>
  <c r="D24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2" i="5"/>
  <c r="D22" i="5"/>
  <c r="E21" i="5"/>
  <c r="D21" i="5"/>
  <c r="E20" i="5"/>
  <c r="D20" i="5"/>
  <c r="E19" i="5"/>
  <c r="D19" i="5"/>
  <c r="C19" i="5"/>
  <c r="E18" i="5"/>
  <c r="D18" i="5"/>
  <c r="E17" i="5"/>
  <c r="D17" i="5"/>
  <c r="C17" i="5" s="1"/>
  <c r="E16" i="5"/>
  <c r="D16" i="5"/>
  <c r="E15" i="5"/>
  <c r="D15" i="5"/>
  <c r="E14" i="5"/>
  <c r="D14" i="5"/>
  <c r="E13" i="5"/>
  <c r="D13" i="5"/>
  <c r="C13" i="5" s="1"/>
  <c r="A5" i="5"/>
  <c r="A4" i="5"/>
  <c r="A3" i="5"/>
  <c r="A2" i="5"/>
  <c r="C20" i="5" l="1"/>
  <c r="C22" i="5"/>
  <c r="C30" i="5"/>
  <c r="C15" i="5"/>
  <c r="C21" i="5"/>
  <c r="C58" i="5"/>
  <c r="C62" i="5"/>
  <c r="C65" i="5"/>
  <c r="C67" i="5"/>
  <c r="C69" i="5"/>
  <c r="C14" i="5"/>
  <c r="C16" i="5"/>
  <c r="C18" i="5"/>
  <c r="E23" i="5"/>
  <c r="C66" i="5"/>
  <c r="C70" i="5"/>
  <c r="D23" i="5"/>
  <c r="C23" i="5" s="1"/>
  <c r="C26" i="5"/>
  <c r="C44" i="5"/>
  <c r="C56" i="5"/>
  <c r="C64" i="5"/>
  <c r="B103" i="5"/>
  <c r="C25" i="5"/>
  <c r="C52" i="5"/>
  <c r="C60" i="5"/>
  <c r="C68" i="5"/>
  <c r="A186" i="5"/>
  <c r="B186" i="4"/>
  <c r="D104" i="4"/>
  <c r="C104" i="4"/>
  <c r="D103" i="4"/>
  <c r="C103" i="4"/>
  <c r="D98" i="4"/>
  <c r="C98" i="4"/>
  <c r="B98" i="4"/>
  <c r="E70" i="4"/>
  <c r="C70" i="4" s="1"/>
  <c r="D70" i="4"/>
  <c r="E69" i="4"/>
  <c r="D69" i="4"/>
  <c r="C69" i="4" s="1"/>
  <c r="E68" i="4"/>
  <c r="D68" i="4"/>
  <c r="C68" i="4" s="1"/>
  <c r="E67" i="4"/>
  <c r="D67" i="4"/>
  <c r="E66" i="4"/>
  <c r="D66" i="4"/>
  <c r="E65" i="4"/>
  <c r="D65" i="4"/>
  <c r="E64" i="4"/>
  <c r="D64" i="4"/>
  <c r="E63" i="4"/>
  <c r="D63" i="4"/>
  <c r="C63" i="4" s="1"/>
  <c r="E62" i="4"/>
  <c r="D62" i="4"/>
  <c r="E61" i="4"/>
  <c r="D61" i="4"/>
  <c r="E60" i="4"/>
  <c r="D60" i="4"/>
  <c r="C60" i="4" s="1"/>
  <c r="E59" i="4"/>
  <c r="D59" i="4"/>
  <c r="E58" i="4"/>
  <c r="D58" i="4"/>
  <c r="E57" i="4"/>
  <c r="D57" i="4"/>
  <c r="E56" i="4"/>
  <c r="D56" i="4"/>
  <c r="E55" i="4"/>
  <c r="D55" i="4"/>
  <c r="C55" i="4"/>
  <c r="E54" i="4"/>
  <c r="C54" i="4" s="1"/>
  <c r="D54" i="4"/>
  <c r="E53" i="4"/>
  <c r="D53" i="4"/>
  <c r="C53" i="4" s="1"/>
  <c r="E52" i="4"/>
  <c r="D52" i="4"/>
  <c r="C52" i="4" s="1"/>
  <c r="E51" i="4"/>
  <c r="D51" i="4"/>
  <c r="E50" i="4"/>
  <c r="D50" i="4"/>
  <c r="E49" i="4"/>
  <c r="D49" i="4"/>
  <c r="E44" i="4"/>
  <c r="D44" i="4"/>
  <c r="E43" i="4"/>
  <c r="D43" i="4"/>
  <c r="C43" i="4" s="1"/>
  <c r="E30" i="4"/>
  <c r="D30" i="4"/>
  <c r="E26" i="4"/>
  <c r="D26" i="4"/>
  <c r="E25" i="4"/>
  <c r="D25" i="4"/>
  <c r="C25" i="4" s="1"/>
  <c r="E24" i="4"/>
  <c r="D24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E22" i="4"/>
  <c r="D22" i="4"/>
  <c r="E21" i="4"/>
  <c r="D21" i="4"/>
  <c r="C21" i="4" s="1"/>
  <c r="E20" i="4"/>
  <c r="D20" i="4"/>
  <c r="C20" i="4"/>
  <c r="E19" i="4"/>
  <c r="C19" i="4" s="1"/>
  <c r="D19" i="4"/>
  <c r="E18" i="4"/>
  <c r="D18" i="4"/>
  <c r="C18" i="4" s="1"/>
  <c r="E17" i="4"/>
  <c r="D17" i="4"/>
  <c r="E16" i="4"/>
  <c r="D16" i="4"/>
  <c r="C16" i="4" s="1"/>
  <c r="E15" i="4"/>
  <c r="D15" i="4"/>
  <c r="E14" i="4"/>
  <c r="D14" i="4"/>
  <c r="E13" i="4"/>
  <c r="D13" i="4"/>
  <c r="C13" i="4" s="1"/>
  <c r="A5" i="4"/>
  <c r="A4" i="4"/>
  <c r="A3" i="4"/>
  <c r="A2" i="4"/>
  <c r="C51" i="4" l="1"/>
  <c r="C56" i="4"/>
  <c r="C67" i="4"/>
  <c r="B103" i="4"/>
  <c r="C24" i="4"/>
  <c r="C30" i="4"/>
  <c r="C44" i="4"/>
  <c r="C59" i="4"/>
  <c r="C62" i="4"/>
  <c r="C64" i="4"/>
  <c r="C17" i="4"/>
  <c r="C26" i="4"/>
  <c r="C61" i="4"/>
  <c r="C50" i="4"/>
  <c r="C58" i="4"/>
  <c r="C66" i="4"/>
  <c r="C15" i="4"/>
  <c r="D23" i="4"/>
  <c r="C23" i="4" s="1"/>
  <c r="A186" i="4" s="1"/>
  <c r="C49" i="4"/>
  <c r="C57" i="4"/>
  <c r="C65" i="4"/>
  <c r="B104" i="4"/>
  <c r="C14" i="4"/>
  <c r="C22" i="4"/>
  <c r="C93" i="3"/>
  <c r="D93" i="3"/>
  <c r="C94" i="3"/>
  <c r="D94" i="3"/>
  <c r="C95" i="3"/>
  <c r="D95" i="3"/>
  <c r="C96" i="3"/>
  <c r="D96" i="3"/>
  <c r="C97" i="3"/>
  <c r="D97" i="3"/>
  <c r="B94" i="3"/>
  <c r="B95" i="3"/>
  <c r="B96" i="3"/>
  <c r="B97" i="3"/>
  <c r="B93" i="3"/>
  <c r="C83" i="3"/>
  <c r="C84" i="3"/>
  <c r="D84" i="3"/>
  <c r="C85" i="3"/>
  <c r="D85" i="3"/>
  <c r="C86" i="3"/>
  <c r="D86" i="3"/>
  <c r="C87" i="3"/>
  <c r="D87" i="3"/>
  <c r="C88" i="3"/>
  <c r="D88" i="3"/>
  <c r="C89" i="3"/>
  <c r="D89" i="3"/>
  <c r="D83" i="3"/>
  <c r="B83" i="3"/>
  <c r="B84" i="3"/>
  <c r="B85" i="3"/>
  <c r="B86" i="3"/>
  <c r="B87" i="3"/>
  <c r="B88" i="3"/>
  <c r="B89" i="3"/>
  <c r="C82" i="3"/>
  <c r="B82" i="3"/>
  <c r="C36" i="3"/>
  <c r="C37" i="3"/>
  <c r="C38" i="3"/>
  <c r="C35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F30" i="3"/>
  <c r="B30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F2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F13" i="3" l="1"/>
  <c r="B186" i="2"/>
  <c r="D104" i="2"/>
  <c r="C104" i="2"/>
  <c r="D103" i="2"/>
  <c r="C103" i="2"/>
  <c r="D98" i="2"/>
  <c r="C98" i="2"/>
  <c r="B98" i="2"/>
  <c r="E70" i="2"/>
  <c r="D70" i="2"/>
  <c r="C70" i="2" s="1"/>
  <c r="E69" i="2"/>
  <c r="D69" i="2"/>
  <c r="C69" i="2" s="1"/>
  <c r="E68" i="2"/>
  <c r="D68" i="2"/>
  <c r="E67" i="2"/>
  <c r="D67" i="2"/>
  <c r="C67" i="2" s="1"/>
  <c r="E66" i="2"/>
  <c r="D66" i="2"/>
  <c r="C66" i="2" s="1"/>
  <c r="E65" i="2"/>
  <c r="D65" i="2"/>
  <c r="C65" i="2"/>
  <c r="E64" i="2"/>
  <c r="D64" i="2"/>
  <c r="E63" i="2"/>
  <c r="D63" i="2"/>
  <c r="C63" i="2" s="1"/>
  <c r="E62" i="2"/>
  <c r="D62" i="2"/>
  <c r="E61" i="2"/>
  <c r="D61" i="2"/>
  <c r="E60" i="2"/>
  <c r="D60" i="2"/>
  <c r="E59" i="2"/>
  <c r="D59" i="2"/>
  <c r="C59" i="2" s="1"/>
  <c r="E58" i="2"/>
  <c r="D58" i="2"/>
  <c r="E57" i="2"/>
  <c r="D57" i="2"/>
  <c r="C57" i="2"/>
  <c r="E56" i="2"/>
  <c r="D56" i="2"/>
  <c r="E55" i="2"/>
  <c r="D55" i="2"/>
  <c r="C55" i="2" s="1"/>
  <c r="E54" i="2"/>
  <c r="D54" i="2"/>
  <c r="C54" i="2" s="1"/>
  <c r="E53" i="2"/>
  <c r="D53" i="2"/>
  <c r="E52" i="2"/>
  <c r="D52" i="2"/>
  <c r="E51" i="2"/>
  <c r="D51" i="2"/>
  <c r="C51" i="2" s="1"/>
  <c r="E50" i="2"/>
  <c r="D50" i="2"/>
  <c r="C50" i="2" s="1"/>
  <c r="E49" i="2"/>
  <c r="D49" i="2"/>
  <c r="C49" i="2" s="1"/>
  <c r="E44" i="2"/>
  <c r="D44" i="2"/>
  <c r="E43" i="2"/>
  <c r="D43" i="2"/>
  <c r="E30" i="2"/>
  <c r="D30" i="2"/>
  <c r="C30" i="2" s="1"/>
  <c r="E26" i="2"/>
  <c r="C26" i="2" s="1"/>
  <c r="D26" i="2"/>
  <c r="E25" i="2"/>
  <c r="D25" i="2"/>
  <c r="E24" i="2"/>
  <c r="D24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E23" i="2" s="1"/>
  <c r="F23" i="2"/>
  <c r="E22" i="2"/>
  <c r="D22" i="2"/>
  <c r="E21" i="2"/>
  <c r="D21" i="2"/>
  <c r="E20" i="2"/>
  <c r="D20" i="2"/>
  <c r="C20" i="2" s="1"/>
  <c r="E19" i="2"/>
  <c r="D19" i="2"/>
  <c r="E18" i="2"/>
  <c r="D18" i="2"/>
  <c r="C18" i="2"/>
  <c r="E17" i="2"/>
  <c r="D17" i="2"/>
  <c r="E16" i="2"/>
  <c r="D16" i="2"/>
  <c r="C16" i="2" s="1"/>
  <c r="E15" i="2"/>
  <c r="D15" i="2"/>
  <c r="C15" i="2" s="1"/>
  <c r="E14" i="2"/>
  <c r="D14" i="2"/>
  <c r="E13" i="2"/>
  <c r="D13" i="2"/>
  <c r="A5" i="2"/>
  <c r="A4" i="2"/>
  <c r="A3" i="2"/>
  <c r="A2" i="2"/>
  <c r="B186" i="1"/>
  <c r="D104" i="1"/>
  <c r="C104" i="1"/>
  <c r="D103" i="1"/>
  <c r="C103" i="1"/>
  <c r="D98" i="1"/>
  <c r="C98" i="1"/>
  <c r="B98" i="1"/>
  <c r="E70" i="1"/>
  <c r="D70" i="1"/>
  <c r="C70" i="1" s="1"/>
  <c r="E69" i="1"/>
  <c r="D69" i="1"/>
  <c r="C69" i="1" s="1"/>
  <c r="E68" i="1"/>
  <c r="D68" i="1"/>
  <c r="E67" i="1"/>
  <c r="D67" i="1"/>
  <c r="C67" i="1" s="1"/>
  <c r="E66" i="1"/>
  <c r="D66" i="1"/>
  <c r="C66" i="1" s="1"/>
  <c r="E65" i="1"/>
  <c r="D65" i="1"/>
  <c r="E64" i="1"/>
  <c r="D64" i="1"/>
  <c r="E63" i="1"/>
  <c r="D63" i="1"/>
  <c r="E62" i="1"/>
  <c r="C62" i="1" s="1"/>
  <c r="D62" i="1"/>
  <c r="E61" i="1"/>
  <c r="D61" i="1"/>
  <c r="E60" i="1"/>
  <c r="D60" i="1"/>
  <c r="E59" i="1"/>
  <c r="D59" i="1"/>
  <c r="E58" i="1"/>
  <c r="D58" i="1"/>
  <c r="E57" i="1"/>
  <c r="D57" i="1"/>
  <c r="C57" i="1" s="1"/>
  <c r="E56" i="1"/>
  <c r="C56" i="1" s="1"/>
  <c r="D56" i="1"/>
  <c r="E55" i="1"/>
  <c r="D55" i="1"/>
  <c r="C55" i="1" s="1"/>
  <c r="E54" i="1"/>
  <c r="D54" i="1"/>
  <c r="E53" i="1"/>
  <c r="D53" i="1"/>
  <c r="C53" i="1" s="1"/>
  <c r="E52" i="1"/>
  <c r="C52" i="1" s="1"/>
  <c r="D52" i="1"/>
  <c r="E51" i="1"/>
  <c r="D51" i="1"/>
  <c r="C51" i="1" s="1"/>
  <c r="E50" i="1"/>
  <c r="C50" i="1" s="1"/>
  <c r="D50" i="1"/>
  <c r="E49" i="1"/>
  <c r="D49" i="1"/>
  <c r="E44" i="1"/>
  <c r="D44" i="1"/>
  <c r="E43" i="1"/>
  <c r="D43" i="1"/>
  <c r="E30" i="1"/>
  <c r="C30" i="1" s="1"/>
  <c r="D30" i="1"/>
  <c r="E26" i="1"/>
  <c r="D26" i="1"/>
  <c r="E25" i="1"/>
  <c r="D25" i="1"/>
  <c r="E24" i="1"/>
  <c r="D24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E23" i="1" s="1"/>
  <c r="F23" i="1"/>
  <c r="E22" i="1"/>
  <c r="D22" i="1"/>
  <c r="E21" i="1"/>
  <c r="D21" i="1"/>
  <c r="E20" i="1"/>
  <c r="D20" i="1"/>
  <c r="E19" i="1"/>
  <c r="D19" i="1"/>
  <c r="C19" i="1" s="1"/>
  <c r="E18" i="1"/>
  <c r="D18" i="1"/>
  <c r="E17" i="1"/>
  <c r="D17" i="1"/>
  <c r="E16" i="1"/>
  <c r="D16" i="1"/>
  <c r="E15" i="1"/>
  <c r="D15" i="1"/>
  <c r="E14" i="1"/>
  <c r="D14" i="1"/>
  <c r="C14" i="1" s="1"/>
  <c r="E13" i="1"/>
  <c r="C13" i="1" s="1"/>
  <c r="D13" i="1"/>
  <c r="A5" i="1"/>
  <c r="A4" i="1"/>
  <c r="A3" i="1"/>
  <c r="A2" i="1"/>
  <c r="B186" i="3"/>
  <c r="D104" i="3"/>
  <c r="B104" i="3" s="1"/>
  <c r="C104" i="3"/>
  <c r="D103" i="3"/>
  <c r="C103" i="3"/>
  <c r="B103" i="3" s="1"/>
  <c r="D98" i="3"/>
  <c r="C98" i="3"/>
  <c r="B98" i="3"/>
  <c r="E70" i="3"/>
  <c r="D70" i="3"/>
  <c r="C70" i="3" s="1"/>
  <c r="E69" i="3"/>
  <c r="D69" i="3"/>
  <c r="E68" i="3"/>
  <c r="D68" i="3"/>
  <c r="E67" i="3"/>
  <c r="D67" i="3"/>
  <c r="E66" i="3"/>
  <c r="D66" i="3"/>
  <c r="E65" i="3"/>
  <c r="D65" i="3"/>
  <c r="E64" i="3"/>
  <c r="D64" i="3"/>
  <c r="C64" i="3" s="1"/>
  <c r="E63" i="3"/>
  <c r="D63" i="3"/>
  <c r="E62" i="3"/>
  <c r="D62" i="3"/>
  <c r="C62" i="3" s="1"/>
  <c r="E61" i="3"/>
  <c r="D61" i="3"/>
  <c r="E60" i="3"/>
  <c r="C60" i="3" s="1"/>
  <c r="D60" i="3"/>
  <c r="E59" i="3"/>
  <c r="D59" i="3"/>
  <c r="C59" i="3" s="1"/>
  <c r="E58" i="3"/>
  <c r="D58" i="3"/>
  <c r="E57" i="3"/>
  <c r="D57" i="3"/>
  <c r="C57" i="3" s="1"/>
  <c r="E56" i="3"/>
  <c r="D56" i="3"/>
  <c r="E55" i="3"/>
  <c r="D55" i="3"/>
  <c r="E54" i="3"/>
  <c r="D54" i="3"/>
  <c r="C54" i="3" s="1"/>
  <c r="E53" i="3"/>
  <c r="D53" i="3"/>
  <c r="E52" i="3"/>
  <c r="C52" i="3" s="1"/>
  <c r="D52" i="3"/>
  <c r="E51" i="3"/>
  <c r="D51" i="3"/>
  <c r="C51" i="3" s="1"/>
  <c r="E50" i="3"/>
  <c r="D50" i="3"/>
  <c r="E49" i="3"/>
  <c r="D49" i="3"/>
  <c r="C49" i="3" s="1"/>
  <c r="E44" i="3"/>
  <c r="D44" i="3"/>
  <c r="E43" i="3"/>
  <c r="D43" i="3"/>
  <c r="E30" i="3"/>
  <c r="D30" i="3"/>
  <c r="E26" i="3"/>
  <c r="D26" i="3"/>
  <c r="E25" i="3"/>
  <c r="D25" i="3"/>
  <c r="E24" i="3"/>
  <c r="D24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A5" i="3"/>
  <c r="A4" i="3"/>
  <c r="A3" i="3"/>
  <c r="A2" i="3"/>
  <c r="C58" i="3" l="1"/>
  <c r="C19" i="2"/>
  <c r="D23" i="2"/>
  <c r="C24" i="2"/>
  <c r="C43" i="2"/>
  <c r="C58" i="2"/>
  <c r="C62" i="2"/>
  <c r="B104" i="2"/>
  <c r="C53" i="3"/>
  <c r="D23" i="1"/>
  <c r="C68" i="1"/>
  <c r="C14" i="2"/>
  <c r="C53" i="2"/>
  <c r="C50" i="3"/>
  <c r="C61" i="3"/>
  <c r="C65" i="3"/>
  <c r="C15" i="1"/>
  <c r="C54" i="1"/>
  <c r="C58" i="1"/>
  <c r="C22" i="2"/>
  <c r="C61" i="2"/>
  <c r="B103" i="2"/>
  <c r="C22" i="3"/>
  <c r="C44" i="3"/>
  <c r="C56" i="3"/>
  <c r="C66" i="3"/>
  <c r="C68" i="3"/>
  <c r="C20" i="1"/>
  <c r="C22" i="1"/>
  <c r="C23" i="1"/>
  <c r="C43" i="1"/>
  <c r="C49" i="1"/>
  <c r="C63" i="1"/>
  <c r="C65" i="1"/>
  <c r="C43" i="3"/>
  <c r="C55" i="3"/>
  <c r="C63" i="3"/>
  <c r="C17" i="2"/>
  <c r="C23" i="2"/>
  <c r="C44" i="2"/>
  <c r="C56" i="2"/>
  <c r="C64" i="2"/>
  <c r="C17" i="1"/>
  <c r="C25" i="1"/>
  <c r="C60" i="1"/>
  <c r="B103" i="1"/>
  <c r="C67" i="3"/>
  <c r="C69" i="3"/>
  <c r="C16" i="1"/>
  <c r="C18" i="1"/>
  <c r="C21" i="1"/>
  <c r="C24" i="1"/>
  <c r="C26" i="1"/>
  <c r="C44" i="1"/>
  <c r="C59" i="1"/>
  <c r="C61" i="1"/>
  <c r="C64" i="1"/>
  <c r="B104" i="1"/>
  <c r="C13" i="2"/>
  <c r="C21" i="2"/>
  <c r="C25" i="2"/>
  <c r="C52" i="2"/>
  <c r="C60" i="2"/>
  <c r="C68" i="2"/>
  <c r="C15" i="3"/>
  <c r="C14" i="3"/>
  <c r="C24" i="3"/>
  <c r="C18" i="3"/>
  <c r="C20" i="3"/>
  <c r="C30" i="3"/>
  <c r="D13" i="3"/>
  <c r="C13" i="3" s="1"/>
  <c r="F23" i="3"/>
  <c r="C19" i="3"/>
  <c r="C21" i="3"/>
  <c r="E23" i="3"/>
  <c r="C26" i="3"/>
  <c r="C25" i="3"/>
  <c r="C17" i="3"/>
  <c r="C16" i="3"/>
  <c r="D23" i="3"/>
  <c r="A186" i="1" l="1"/>
  <c r="A186" i="2"/>
  <c r="C23" i="3"/>
  <c r="A186" i="3" s="1"/>
</calcChain>
</file>

<file path=xl/sharedStrings.xml><?xml version="1.0" encoding="utf-8"?>
<sst xmlns="http://schemas.openxmlformats.org/spreadsheetml/2006/main" count="4797" uniqueCount="108">
  <si>
    <t>SERVICIO DE SALUD</t>
  </si>
  <si>
    <t>Beneficiarios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</si>
  <si>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</si>
  <si>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</si>
  <si>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</si>
  <si>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</si>
  <si>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</si>
  <si>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</si>
  <si>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</si>
  <si>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</si>
  <si>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</si>
  <si>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</si>
  <si>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</si>
  <si>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y mas</t>
  </si>
  <si>
    <t>Ambos Sexos</t>
  </si>
  <si>
    <t>Hombres</t>
  </si>
  <si>
    <t>Mujeres</t>
  </si>
  <si>
    <t>TOTAL</t>
  </si>
  <si>
    <t>Niños, Niñas, Adolescentes y Jóvenes Población SENAME</t>
  </si>
  <si>
    <t>ACTIVIDAD</t>
  </si>
  <si>
    <t>20 - 24</t>
  </si>
  <si>
    <t>15 - 19</t>
  </si>
  <si>
    <t>0 - 4</t>
  </si>
  <si>
    <t>5 - 9</t>
  </si>
  <si>
    <t>10 - 14</t>
  </si>
  <si>
    <t>GRUPOS DE EDAD (en años)</t>
  </si>
  <si>
    <t>PROGRAMA DE REHABILITACIÓN TIPO I</t>
  </si>
  <si>
    <t>PROGRAMA DE REHABILITACIÓN TIPO II</t>
  </si>
  <si>
    <t xml:space="preserve">TOTAL               </t>
  </si>
  <si>
    <t>GRUPOS DE EDAD  (en años)</t>
  </si>
  <si>
    <t>REM-06.   PROGRAMA DE SALUD MENTAL ATENCIÓN PRIMARIA Y ESPECIALIDADES</t>
  </si>
  <si>
    <t>SECCIÓN A. ATENCIÓN PRIMARIA</t>
  </si>
  <si>
    <t>SECCIÓN A.1: CONTROLES DE ATENCION PRIMARIA / ESPECIALIDADES</t>
  </si>
  <si>
    <t>PROFESIONAL</t>
  </si>
  <si>
    <t>CONTROLES SALUD MENTAL</t>
  </si>
  <si>
    <t>MÉDICO</t>
  </si>
  <si>
    <t>PSICÓLOGO/A</t>
  </si>
  <si>
    <t>ENFERMERA /O</t>
  </si>
  <si>
    <t>MATRONA /ÓN</t>
  </si>
  <si>
    <t>ASISTENTE SOCIAL</t>
  </si>
  <si>
    <t>OTROS PROFESIONALES</t>
  </si>
  <si>
    <t>TERAPEUTA OCUPACIONAL</t>
  </si>
  <si>
    <t>TÉCNICO PARAMÉDICO y EN SALUD MENTAL</t>
  </si>
  <si>
    <t>GESTOR COMUNITARIO</t>
  </si>
  <si>
    <t>TÉCNICO REHABILITACIÓN ALCOHOL Y DROGAS</t>
  </si>
  <si>
    <t>PSICODIAGNOSTICO</t>
  </si>
  <si>
    <t>PSICOTERAPIA INDIVIDUAL</t>
  </si>
  <si>
    <t>MÉDICO PSIQUIATRA</t>
  </si>
  <si>
    <t>SECCIÓN A.2: CONSULTORÍAS DE SALUD MENTAL</t>
  </si>
  <si>
    <t>TOTAL CONSULTORIAS RECIBIDAS</t>
  </si>
  <si>
    <t>TOTAL Nº DE CASOS REVISADOS</t>
  </si>
  <si>
    <t>CONSULTORÍAS DE SALUD MENTAL</t>
  </si>
  <si>
    <t>SECCIÓN B. ATENCIÓN DE ESPECIALIDADES</t>
  </si>
  <si>
    <t>SECCIÓN B.1: ACTIVIDADES GRUPALES (NÚMERO DE SESIONES)</t>
  </si>
  <si>
    <t>PSICOTERAPIA  GRUPAL</t>
  </si>
  <si>
    <t>PSICÓLOGO</t>
  </si>
  <si>
    <t>PSICOTERAPIA FAMILIAR</t>
  </si>
  <si>
    <t>SECCIÓN B.2:  PROGRAMA DE REHABILITACIÓN (PERSONAS CON TRASTORNOS PSIQUIÁTRICOS)</t>
  </si>
  <si>
    <t>TIPO</t>
  </si>
  <si>
    <t>DÍAS PERSONA</t>
  </si>
  <si>
    <t>SECCIÓN B.3: ACTIVIDADES DE PSIQUIATRÍA FORENSE PARA PERSONAS EN CONFLICTO CON LA JUSTICIA (En lo Penal, Civil, Familiar, etc.)</t>
  </si>
  <si>
    <t>PERITAJE PSIQUIÁTRICO JUDICIAL</t>
  </si>
  <si>
    <t>ENFERMERO/A</t>
  </si>
  <si>
    <t xml:space="preserve">EXAMEN PRELIMINAR EN DROGAS PARA ADOLESCENTES IMPUTADOS / CONDENADOS </t>
  </si>
  <si>
    <t>EVALUACIÓN CLÍNICA PARA ADOLESCENTES IMPUTADOS CON CONSUMO DE DROGAS</t>
  </si>
  <si>
    <t>EXAMEN MENTAL PRELIMINAR A PERSONAS IMPUTADAS</t>
  </si>
  <si>
    <t>PERITAJE DROGAS</t>
  </si>
  <si>
    <t>ATENCIÓN A AGRESORES DERIVADOS DE TRIBUNALES (LEY DE VIOLENCIA INTRAFAMILIAR</t>
  </si>
  <si>
    <t>SECCIÓN B.4: DISPOSITIVOS DE SALUD MENTAL</t>
  </si>
  <si>
    <t>TIPO DE DISPOSITIVO</t>
  </si>
  <si>
    <t>Nº DE PERSONAS ATENDIDAS</t>
  </si>
  <si>
    <t>DÍAS DE ESTADA DE PERSONAS ATENDIDAS EN EL MES</t>
  </si>
  <si>
    <t>Nº DE EGRESOS</t>
  </si>
  <si>
    <t>Nº DE PERSONAS EN LISTA DE ESPERA</t>
  </si>
  <si>
    <t>Menos de 20 años</t>
  </si>
  <si>
    <t>20 y más años</t>
  </si>
  <si>
    <t xml:space="preserve">HOGAR PROTEGIDO  </t>
  </si>
  <si>
    <t>RESIDENCIA PROTEGIDA</t>
  </si>
  <si>
    <t>HOSPITAL PSIQUIÁTRICO DIURNO</t>
  </si>
  <si>
    <t>CENTRO PRIVATIVO DE LIBERTAD (SENAME)</t>
  </si>
  <si>
    <t>SECCIÓN C. ACTIVIDADES COMUNES EN AMBOS TIPOS DE ATENCIÓN</t>
  </si>
  <si>
    <t>SECCIÓN C.1: ACTIVIDADES DE COORDINACION SECTORIAL, INTERSECTORIAL Y COMUNITARIA</t>
  </si>
  <si>
    <t>ACTIVIDADES</t>
  </si>
  <si>
    <t>TOTAL DE PARTICIPANTES</t>
  </si>
  <si>
    <t>Nº REUNIONES / SESIONES</t>
  </si>
  <si>
    <t>Nº INSTITUCIONES,  ORGANIZACIONES  PARTICIPANTES</t>
  </si>
  <si>
    <t>INTERVENCIÓN PSICOSOCIAL GRUPAL</t>
  </si>
  <si>
    <t>TRABAJO INTERSECTORIAL</t>
  </si>
  <si>
    <t>TRABAJO CON ORGANIZACIONES COMUNITARIAS DE BASE</t>
  </si>
  <si>
    <t>TRABAJO CON ORGANIZACIONES DE USUARIOS Y FAMILIARES</t>
  </si>
  <si>
    <t>COLABORACIÓN CON GRUPO DE AUTOAYUDA</t>
  </si>
  <si>
    <t>REUNIONES CON INSTITUCIONES DEL SECTOR SALUD PROGRAMA ACOMPAÑAMIENTO PSICOSOCIAL</t>
  </si>
  <si>
    <t>REUNIONES CON INSTITUCIONES DEL INTERSECTOR ACOMPAÑAMIENTO PSICOSOCIAL</t>
  </si>
  <si>
    <t>REUNIONES CON ORGANIZACIONES COMUNITARIAS ACOMPAÑAMIENTO PSICOSOCIAL</t>
  </si>
  <si>
    <t>SECCIÓN C.2: INFORMES A TRIBUNALES</t>
  </si>
  <si>
    <t>TRIBUNALES</t>
  </si>
  <si>
    <t>Nº INFORMES</t>
  </si>
  <si>
    <t>ASISTENCIA A TRIBUNALES</t>
  </si>
  <si>
    <t>Nº de profesionales</t>
  </si>
  <si>
    <t>Nº de veces</t>
  </si>
  <si>
    <t>DE FAMILIA</t>
  </si>
  <si>
    <t>PENALES</t>
  </si>
  <si>
    <t>CIVILES</t>
  </si>
  <si>
    <t>POLICIA LOCAL</t>
  </si>
  <si>
    <t>LABORALES</t>
  </si>
  <si>
    <t>SECCIÓN D. PLANES Y EVALUACIONES PROGRAMA DE ACOMPAÑAMIENTO PSICOSOCIAL EN ATENCIÓN PRIMARIA</t>
  </si>
  <si>
    <t>PLAN DE ACOMPAÑAMIENTO ELABORADOS</t>
  </si>
  <si>
    <t>EVALUACIONES PARTICIPATIVAS REALIZADAS AL EGRESO DEL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</si>
</sst>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8" x14ac:knownFonts="1">
    <font>
      <sz val="10"/>
      <color theme="1"/>
      <name val="Calibri Light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8"/>
      <color rgb="FFFF0000"/>
      <name val="Verdana"/>
      <family val="2"/>
    </font>
    <font>
      <b/>
      <sz val="11"/>
      <color indexed="8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11"/>
      <color indexed="8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7"/>
      <name val="Verdana"/>
      <family val="2"/>
    </font>
    <font>
      <b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</fills>
  <borders count="1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1" fillId="8" borderId="46" applyNumberFormat="0" applyFon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0" borderId="0"/>
  </cellStyleXfs>
  <cellXfs count="694">
    <xf numFmtId="0" fontId="0" fillId="0" borderId="0" xfId="0"/>
    <xf numFmtId="1" fontId="2" fillId="2" borderId="0" xfId="0" applyNumberFormat="1" applyFont="1" applyFill="1" applyBorder="1" applyAlignment="1" applyProtection="1"/>
    <xf numFmtId="1" fontId="2" fillId="0" borderId="13" xfId="0" applyNumberFormat="1" applyFont="1" applyFill="1" applyBorder="1" applyAlignment="1" applyProtection="1">
      <alignment horizontal="right"/>
    </xf>
    <xf numFmtId="1" fontId="2" fillId="6" borderId="11" xfId="0" applyNumberFormat="1" applyFont="1" applyFill="1" applyBorder="1" applyAlignment="1" applyProtection="1">
      <protection locked="0"/>
    </xf>
    <xf numFmtId="1" fontId="2" fillId="6" borderId="13" xfId="0" applyNumberFormat="1" applyFont="1" applyFill="1" applyBorder="1" applyAlignment="1" applyProtection="1">
      <protection locked="0"/>
    </xf>
    <xf numFmtId="1" fontId="2" fillId="6" borderId="14" xfId="0" applyNumberFormat="1" applyFont="1" applyFill="1" applyBorder="1" applyAlignment="1" applyProtection="1">
      <protection locked="0"/>
    </xf>
    <xf numFmtId="1" fontId="4" fillId="4" borderId="16" xfId="0" applyNumberFormat="1" applyFont="1" applyFill="1" applyBorder="1" applyAlignment="1" applyProtection="1">
      <alignment vertical="center"/>
      <protection locked="0"/>
    </xf>
    <xf numFmtId="1" fontId="2" fillId="6" borderId="18" xfId="0" applyNumberFormat="1" applyFont="1" applyFill="1" applyBorder="1" applyAlignment="1" applyProtection="1">
      <protection locked="0"/>
    </xf>
    <xf numFmtId="1" fontId="2" fillId="6" borderId="19" xfId="0" applyNumberFormat="1" applyFont="1" applyFill="1" applyBorder="1" applyAlignment="1" applyProtection="1">
      <protection locked="0"/>
    </xf>
    <xf numFmtId="1" fontId="2" fillId="6" borderId="23" xfId="0" applyNumberFormat="1" applyFont="1" applyFill="1" applyBorder="1" applyAlignment="1" applyProtection="1">
      <protection locked="0"/>
    </xf>
    <xf numFmtId="1" fontId="2" fillId="6" borderId="25" xfId="0" applyNumberFormat="1" applyFont="1" applyFill="1" applyBorder="1" applyAlignment="1" applyProtection="1">
      <protection locked="0"/>
    </xf>
    <xf numFmtId="1" fontId="2" fillId="6" borderId="26" xfId="0" applyNumberFormat="1" applyFont="1" applyFill="1" applyBorder="1" applyAlignment="1" applyProtection="1">
      <protection locked="0"/>
    </xf>
    <xf numFmtId="1" fontId="2" fillId="6" borderId="27" xfId="0" applyNumberFormat="1" applyFont="1" applyFill="1" applyBorder="1" applyAlignment="1" applyProtection="1">
      <protection locked="0"/>
    </xf>
    <xf numFmtId="1" fontId="2" fillId="0" borderId="29" xfId="0" applyNumberFormat="1" applyFont="1" applyFill="1" applyBorder="1" applyAlignment="1" applyProtection="1">
      <alignment horizontal="center" vertical="center"/>
    </xf>
    <xf numFmtId="1" fontId="2" fillId="6" borderId="32" xfId="0" applyNumberFormat="1" applyFont="1" applyFill="1" applyBorder="1" applyAlignment="1" applyProtection="1">
      <protection locked="0"/>
    </xf>
    <xf numFmtId="1" fontId="2" fillId="6" borderId="33" xfId="0" applyNumberFormat="1" applyFont="1" applyFill="1" applyBorder="1" applyAlignment="1" applyProtection="1">
      <protection locked="0"/>
    </xf>
    <xf numFmtId="1" fontId="2" fillId="6" borderId="17" xfId="0" applyNumberFormat="1" applyFont="1" applyFill="1" applyBorder="1" applyAlignment="1" applyProtection="1">
      <protection locked="0"/>
    </xf>
    <xf numFmtId="1" fontId="2" fillId="0" borderId="5" xfId="0" applyNumberFormat="1" applyFont="1" applyFill="1" applyBorder="1" applyAlignment="1" applyProtection="1">
      <alignment horizontal="left" vertical="center" wrapText="1"/>
    </xf>
    <xf numFmtId="1" fontId="2" fillId="6" borderId="34" xfId="0" applyNumberFormat="1" applyFont="1" applyFill="1" applyBorder="1" applyAlignment="1" applyProtection="1">
      <protection locked="0"/>
    </xf>
    <xf numFmtId="1" fontId="2" fillId="6" borderId="22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/>
    <xf numFmtId="1" fontId="2" fillId="6" borderId="35" xfId="0" applyNumberFormat="1" applyFont="1" applyFill="1" applyBorder="1" applyAlignment="1" applyProtection="1">
      <protection locked="0"/>
    </xf>
    <xf numFmtId="1" fontId="2" fillId="6" borderId="10" xfId="0" applyNumberFormat="1" applyFont="1" applyFill="1" applyBorder="1" applyAlignment="1" applyProtection="1">
      <protection locked="0"/>
    </xf>
    <xf numFmtId="1" fontId="2" fillId="0" borderId="39" xfId="0" applyNumberFormat="1" applyFont="1" applyFill="1" applyBorder="1" applyAlignment="1" applyProtection="1">
      <alignment horizontal="right"/>
    </xf>
    <xf numFmtId="1" fontId="2" fillId="6" borderId="37" xfId="0" applyNumberFormat="1" applyFont="1" applyFill="1" applyBorder="1" applyAlignment="1" applyProtection="1">
      <protection locked="0"/>
    </xf>
    <xf numFmtId="1" fontId="2" fillId="6" borderId="39" xfId="0" applyNumberFormat="1" applyFont="1" applyFill="1" applyBorder="1" applyAlignment="1" applyProtection="1">
      <protection locked="0"/>
    </xf>
    <xf numFmtId="1" fontId="2" fillId="6" borderId="40" xfId="0" applyNumberFormat="1" applyFont="1" applyFill="1" applyBorder="1" applyAlignment="1" applyProtection="1">
      <protection locked="0"/>
    </xf>
    <xf numFmtId="1" fontId="2" fillId="6" borderId="36" xfId="0" applyNumberFormat="1" applyFont="1" applyFill="1" applyBorder="1" applyAlignment="1" applyProtection="1">
      <protection locked="0"/>
    </xf>
    <xf numFmtId="1" fontId="2" fillId="2" borderId="0" xfId="0" applyNumberFormat="1" applyFont="1" applyFill="1" applyProtection="1"/>
    <xf numFmtId="1" fontId="2" fillId="6" borderId="7" xfId="0" applyNumberFormat="1" applyFont="1" applyFill="1" applyBorder="1" applyAlignment="1" applyProtection="1">
      <protection locked="0"/>
    </xf>
    <xf numFmtId="1" fontId="2" fillId="6" borderId="4" xfId="0" applyNumberFormat="1" applyFont="1" applyFill="1" applyBorder="1" applyAlignment="1" applyProtection="1">
      <protection locked="0"/>
    </xf>
    <xf numFmtId="1" fontId="2" fillId="6" borderId="28" xfId="0" applyNumberFormat="1" applyFont="1" applyFill="1" applyBorder="1" applyAlignment="1" applyProtection="1">
      <protection locked="0"/>
    </xf>
    <xf numFmtId="1" fontId="2" fillId="0" borderId="28" xfId="0" applyNumberFormat="1" applyFont="1" applyFill="1" applyBorder="1" applyAlignment="1" applyProtection="1">
      <alignment horizontal="center" vertical="center" wrapText="1"/>
    </xf>
    <xf numFmtId="1" fontId="2" fillId="0" borderId="29" xfId="0" applyNumberFormat="1" applyFont="1" applyFill="1" applyBorder="1" applyAlignment="1" applyProtection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right"/>
    </xf>
    <xf numFmtId="1" fontId="2" fillId="0" borderId="29" xfId="0" applyNumberFormat="1" applyFont="1" applyFill="1" applyBorder="1" applyAlignment="1" applyProtection="1">
      <alignment horizontal="right"/>
    </xf>
    <xf numFmtId="1" fontId="12" fillId="2" borderId="0" xfId="0" applyNumberFormat="1" applyFont="1" applyFill="1"/>
    <xf numFmtId="1" fontId="10" fillId="2" borderId="0" xfId="0" applyNumberFormat="1" applyFont="1" applyFill="1"/>
    <xf numFmtId="1" fontId="10" fillId="2" borderId="0" xfId="0" applyNumberFormat="1" applyFont="1" applyFill="1" applyProtection="1">
      <protection locked="0"/>
    </xf>
    <xf numFmtId="1" fontId="10" fillId="3" borderId="0" xfId="0" applyNumberFormat="1" applyFont="1" applyFill="1" applyProtection="1">
      <protection locked="0"/>
    </xf>
    <xf numFmtId="1" fontId="10" fillId="4" borderId="0" xfId="0" applyNumberFormat="1" applyFont="1" applyFill="1"/>
    <xf numFmtId="1" fontId="10" fillId="3" borderId="0" xfId="0" applyNumberFormat="1" applyFont="1" applyFill="1" applyAlignment="1" applyProtection="1">
      <alignment wrapText="1"/>
      <protection locked="0"/>
    </xf>
    <xf numFmtId="1" fontId="10" fillId="5" borderId="0" xfId="0" applyNumberFormat="1" applyFont="1" applyFill="1" applyProtection="1">
      <protection locked="0"/>
    </xf>
    <xf numFmtId="1" fontId="2" fillId="7" borderId="18" xfId="0" applyNumberFormat="1" applyFont="1" applyFill="1" applyBorder="1" applyAlignment="1" applyProtection="1"/>
    <xf numFmtId="1" fontId="2" fillId="7" borderId="32" xfId="0" applyNumberFormat="1" applyFont="1" applyFill="1" applyBorder="1" applyAlignment="1" applyProtection="1"/>
    <xf numFmtId="1" fontId="2" fillId="0" borderId="7" xfId="0" applyNumberFormat="1" applyFont="1" applyFill="1" applyBorder="1" applyAlignment="1" applyProtection="1">
      <alignment horizontal="right" wrapText="1"/>
    </xf>
    <xf numFmtId="1" fontId="2" fillId="0" borderId="8" xfId="0" applyNumberFormat="1" applyFont="1" applyFill="1" applyBorder="1" applyAlignment="1" applyProtection="1">
      <alignment horizontal="right" wrapText="1"/>
    </xf>
    <xf numFmtId="1" fontId="2" fillId="6" borderId="9" xfId="0" applyNumberFormat="1" applyFont="1" applyFill="1" applyBorder="1" applyAlignment="1" applyProtection="1">
      <protection locked="0"/>
    </xf>
    <xf numFmtId="1" fontId="2" fillId="6" borderId="41" xfId="0" applyNumberFormat="1" applyFont="1" applyFill="1" applyBorder="1" applyAlignment="1" applyProtection="1">
      <protection locked="0"/>
    </xf>
    <xf numFmtId="1" fontId="2" fillId="2" borderId="0" xfId="0" applyNumberFormat="1" applyFont="1" applyFill="1" applyBorder="1" applyAlignment="1" applyProtection="1">
      <protection hidden="1"/>
    </xf>
    <xf numFmtId="1" fontId="2" fillId="2" borderId="0" xfId="0" applyNumberFormat="1" applyFont="1" applyFill="1" applyBorder="1" applyAlignment="1" applyProtection="1">
      <protection locked="0"/>
    </xf>
    <xf numFmtId="1" fontId="10" fillId="2" borderId="0" xfId="0" applyNumberFormat="1" applyFont="1" applyFill="1" applyProtection="1"/>
    <xf numFmtId="1" fontId="10" fillId="9" borderId="0" xfId="0" applyNumberFormat="1" applyFont="1" applyFill="1"/>
    <xf numFmtId="1" fontId="10" fillId="9" borderId="0" xfId="0" applyNumberFormat="1" applyFont="1" applyFill="1" applyProtection="1">
      <protection locked="0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Alignment="1" applyProtection="1"/>
    <xf numFmtId="1" fontId="4" fillId="4" borderId="0" xfId="0" applyNumberFormat="1" applyFont="1" applyFill="1" applyAlignment="1" applyProtection="1">
      <alignment vertical="top" wrapText="1"/>
    </xf>
    <xf numFmtId="1" fontId="2" fillId="4" borderId="0" xfId="0" applyNumberFormat="1" applyFont="1" applyFill="1" applyAlignment="1" applyProtection="1"/>
    <xf numFmtId="1" fontId="13" fillId="0" borderId="0" xfId="0" applyNumberFormat="1" applyFont="1"/>
    <xf numFmtId="1" fontId="13" fillId="0" borderId="47" xfId="0" applyNumberFormat="1" applyFont="1" applyBorder="1"/>
    <xf numFmtId="1" fontId="2" fillId="0" borderId="28" xfId="0" applyNumberFormat="1" applyFont="1" applyFill="1" applyBorder="1" applyAlignment="1" applyProtection="1"/>
    <xf numFmtId="1" fontId="2" fillId="0" borderId="29" xfId="0" applyNumberFormat="1" applyFont="1" applyFill="1" applyBorder="1" applyAlignment="1" applyProtection="1"/>
    <xf numFmtId="1" fontId="2" fillId="0" borderId="41" xfId="0" applyNumberFormat="1" applyFont="1" applyFill="1" applyBorder="1" applyAlignment="1" applyProtection="1"/>
    <xf numFmtId="1" fontId="2" fillId="0" borderId="10" xfId="0" applyNumberFormat="1" applyFont="1" applyFill="1" applyBorder="1" applyAlignment="1" applyProtection="1">
      <alignment horizontal="left" vertical="center" wrapText="1"/>
    </xf>
    <xf numFmtId="1" fontId="2" fillId="0" borderId="35" xfId="0" applyNumberFormat="1" applyFont="1" applyFill="1" applyBorder="1" applyAlignment="1" applyProtection="1">
      <alignment vertical="center" wrapText="1"/>
    </xf>
    <xf numFmtId="1" fontId="2" fillId="0" borderId="33" xfId="0" applyNumberFormat="1" applyFont="1" applyFill="1" applyBorder="1" applyAlignment="1" applyProtection="1">
      <alignment vertical="center" wrapText="1"/>
    </xf>
    <xf numFmtId="1" fontId="2" fillId="0" borderId="33" xfId="0" applyNumberFormat="1" applyFont="1" applyFill="1" applyBorder="1" applyAlignment="1" applyProtection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32" xfId="0" applyNumberFormat="1" applyFont="1" applyFill="1" applyBorder="1" applyAlignment="1" applyProtection="1">
      <alignment horizontal="right"/>
    </xf>
    <xf numFmtId="1" fontId="2" fillId="0" borderId="4" xfId="0" applyNumberFormat="1" applyFont="1" applyFill="1" applyBorder="1" applyAlignment="1" applyProtection="1">
      <alignment horizontal="right"/>
    </xf>
    <xf numFmtId="1" fontId="2" fillId="0" borderId="1" xfId="0" applyNumberFormat="1" applyFont="1" applyFill="1" applyBorder="1" applyAlignment="1" applyProtection="1">
      <alignment horizontal="right"/>
    </xf>
    <xf numFmtId="1" fontId="2" fillId="7" borderId="23" xfId="0" applyNumberFormat="1" applyFont="1" applyFill="1" applyBorder="1" applyAlignment="1" applyProtection="1"/>
    <xf numFmtId="1" fontId="2" fillId="7" borderId="25" xfId="0" applyNumberFormat="1" applyFont="1" applyFill="1" applyBorder="1" applyAlignment="1" applyProtection="1"/>
    <xf numFmtId="1" fontId="2" fillId="0" borderId="25" xfId="0" applyNumberFormat="1" applyFont="1" applyFill="1" applyBorder="1" applyAlignment="1" applyProtection="1">
      <alignment horizontal="right"/>
    </xf>
    <xf numFmtId="1" fontId="14" fillId="2" borderId="0" xfId="0" applyNumberFormat="1" applyFont="1" applyFill="1" applyBorder="1" applyAlignment="1" applyProtection="1"/>
    <xf numFmtId="1" fontId="2" fillId="0" borderId="28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34" xfId="0" applyNumberFormat="1" applyFont="1" applyFill="1" applyBorder="1" applyAlignment="1" applyProtection="1">
      <alignment horizontal="left" vertical="center" wrapText="1"/>
    </xf>
    <xf numFmtId="1" fontId="2" fillId="6" borderId="1" xfId="0" applyNumberFormat="1" applyFont="1" applyFill="1" applyBorder="1" applyAlignment="1" applyProtection="1">
      <protection locked="0"/>
    </xf>
    <xf numFmtId="1" fontId="2" fillId="7" borderId="11" xfId="0" applyNumberFormat="1" applyFont="1" applyFill="1" applyBorder="1" applyAlignment="1" applyProtection="1"/>
    <xf numFmtId="1" fontId="2" fillId="7" borderId="13" xfId="0" applyNumberFormat="1" applyFont="1" applyFill="1" applyBorder="1" applyAlignment="1" applyProtection="1"/>
    <xf numFmtId="1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Fill="1" applyBorder="1" applyAlignment="1" applyProtection="1">
      <alignment horizontal="left" vertical="center" wrapText="1"/>
      <protection hidden="1"/>
    </xf>
    <xf numFmtId="1" fontId="2" fillId="0" borderId="23" xfId="0" applyNumberFormat="1" applyFont="1" applyFill="1" applyBorder="1" applyAlignment="1" applyProtection="1">
      <alignment horizontal="right" wrapText="1"/>
    </xf>
    <xf numFmtId="1" fontId="2" fillId="0" borderId="24" xfId="0" applyNumberFormat="1" applyFont="1" applyFill="1" applyBorder="1" applyAlignment="1" applyProtection="1">
      <alignment horizontal="right" wrapText="1"/>
    </xf>
    <xf numFmtId="1" fontId="2" fillId="2" borderId="1" xfId="0" applyNumberFormat="1" applyFont="1" applyFill="1" applyBorder="1" applyAlignment="1" applyProtection="1">
      <protection hidden="1"/>
    </xf>
    <xf numFmtId="1" fontId="14" fillId="2" borderId="1" xfId="0" applyNumberFormat="1" applyFont="1" applyFill="1" applyBorder="1" applyAlignment="1" applyProtection="1">
      <protection hidden="1"/>
    </xf>
    <xf numFmtId="1" fontId="2" fillId="0" borderId="11" xfId="0" applyNumberFormat="1" applyFont="1" applyFill="1" applyBorder="1" applyAlignment="1" applyProtection="1">
      <alignment horizontal="right" wrapText="1"/>
    </xf>
    <xf numFmtId="1" fontId="2" fillId="0" borderId="12" xfId="0" applyNumberFormat="1" applyFont="1" applyFill="1" applyBorder="1" applyAlignment="1" applyProtection="1">
      <alignment horizontal="right" wrapText="1"/>
    </xf>
    <xf numFmtId="1" fontId="2" fillId="6" borderId="53" xfId="0" applyNumberFormat="1" applyFont="1" applyFill="1" applyBorder="1" applyAlignment="1" applyProtection="1">
      <protection locked="0"/>
    </xf>
    <xf numFmtId="1" fontId="2" fillId="6" borderId="54" xfId="0" applyNumberFormat="1" applyFont="1" applyFill="1" applyBorder="1" applyAlignment="1" applyProtection="1">
      <protection locked="0"/>
    </xf>
    <xf numFmtId="1" fontId="2" fillId="6" borderId="56" xfId="0" applyNumberFormat="1" applyFont="1" applyFill="1" applyBorder="1" applyAlignment="1" applyProtection="1">
      <protection locked="0"/>
    </xf>
    <xf numFmtId="1" fontId="2" fillId="6" borderId="67" xfId="0" applyNumberFormat="1" applyFont="1" applyFill="1" applyBorder="1" applyAlignment="1" applyProtection="1">
      <protection locked="0"/>
    </xf>
    <xf numFmtId="1" fontId="2" fillId="0" borderId="70" xfId="0" applyNumberFormat="1" applyFont="1" applyFill="1" applyBorder="1" applyAlignment="1" applyProtection="1">
      <alignment horizontal="center" vertical="center" wrapText="1"/>
    </xf>
    <xf numFmtId="1" fontId="2" fillId="0" borderId="67" xfId="0" applyNumberFormat="1" applyFont="1" applyFill="1" applyBorder="1" applyAlignment="1" applyProtection="1">
      <alignment horizontal="center" vertical="center" wrapText="1"/>
    </xf>
    <xf numFmtId="1" fontId="2" fillId="0" borderId="66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1" fillId="2" borderId="0" xfId="0" applyNumberFormat="1" applyFont="1" applyFill="1" applyAlignment="1">
      <alignment horizontal="center" vertical="center" wrapText="1"/>
    </xf>
    <xf numFmtId="1" fontId="3" fillId="2" borderId="47" xfId="0" applyNumberFormat="1" applyFont="1" applyFill="1" applyBorder="1" applyAlignment="1" applyProtection="1">
      <alignment horizontal="left"/>
    </xf>
    <xf numFmtId="1" fontId="15" fillId="2" borderId="0" xfId="0" applyNumberFormat="1" applyFont="1" applyFill="1" applyBorder="1" applyProtection="1"/>
    <xf numFmtId="1" fontId="15" fillId="2" borderId="0" xfId="0" applyNumberFormat="1" applyFont="1" applyFill="1" applyProtection="1"/>
    <xf numFmtId="1" fontId="15" fillId="2" borderId="0" xfId="0" applyNumberFormat="1" applyFont="1" applyFill="1" applyBorder="1" applyAlignment="1" applyProtection="1">
      <alignment horizontal="left"/>
    </xf>
    <xf numFmtId="1" fontId="15" fillId="2" borderId="0" xfId="0" applyNumberFormat="1" applyFont="1" applyFill="1" applyBorder="1" applyAlignment="1" applyProtection="1">
      <alignment wrapText="1"/>
    </xf>
    <xf numFmtId="1" fontId="8" fillId="2" borderId="0" xfId="0" applyNumberFormat="1" applyFont="1" applyFill="1" applyAlignment="1" applyProtection="1">
      <alignment wrapText="1"/>
    </xf>
    <xf numFmtId="1" fontId="3" fillId="0" borderId="0" xfId="0" applyNumberFormat="1" applyFont="1" applyFill="1" applyAlignment="1" applyProtection="1">
      <alignment horizontal="left"/>
    </xf>
    <xf numFmtId="1" fontId="1" fillId="2" borderId="0" xfId="0" applyNumberFormat="1" applyFont="1" applyFill="1" applyAlignment="1" applyProtection="1"/>
    <xf numFmtId="1" fontId="1" fillId="2" borderId="0" xfId="0" applyNumberFormat="1" applyFont="1" applyFill="1" applyAlignment="1" applyProtection="1">
      <alignment wrapText="1"/>
    </xf>
    <xf numFmtId="1" fontId="8" fillId="2" borderId="0" xfId="0" applyNumberFormat="1" applyFont="1" applyFill="1" applyAlignment="1" applyProtection="1"/>
    <xf numFmtId="1" fontId="2" fillId="0" borderId="72" xfId="0" applyNumberFormat="1" applyFont="1" applyFill="1" applyBorder="1" applyAlignment="1" applyProtection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right" wrapText="1"/>
    </xf>
    <xf numFmtId="1" fontId="2" fillId="0" borderId="21" xfId="0" applyNumberFormat="1" applyFont="1" applyFill="1" applyBorder="1" applyAlignment="1" applyProtection="1">
      <alignment horizontal="right" wrapText="1"/>
    </xf>
    <xf numFmtId="1" fontId="2" fillId="0" borderId="37" xfId="0" applyNumberFormat="1" applyFont="1" applyFill="1" applyBorder="1" applyAlignment="1" applyProtection="1">
      <alignment horizontal="right" wrapText="1"/>
    </xf>
    <xf numFmtId="1" fontId="2" fillId="0" borderId="38" xfId="0" applyNumberFormat="1" applyFont="1" applyFill="1" applyBorder="1" applyAlignment="1" applyProtection="1">
      <alignment horizontal="right" wrapText="1"/>
    </xf>
    <xf numFmtId="1" fontId="2" fillId="0" borderId="64" xfId="0" applyNumberFormat="1" applyFont="1" applyFill="1" applyBorder="1" applyAlignment="1" applyProtection="1">
      <alignment horizontal="center"/>
    </xf>
    <xf numFmtId="1" fontId="2" fillId="0" borderId="66" xfId="0" applyNumberFormat="1" applyFont="1" applyFill="1" applyBorder="1" applyAlignment="1" applyProtection="1">
      <alignment horizontal="right"/>
    </xf>
    <xf numFmtId="1" fontId="2" fillId="0" borderId="66" xfId="0" applyNumberFormat="1" applyFont="1" applyFill="1" applyBorder="1" applyAlignment="1" applyProtection="1"/>
    <xf numFmtId="1" fontId="2" fillId="0" borderId="69" xfId="0" applyNumberFormat="1" applyFont="1" applyFill="1" applyBorder="1" applyAlignment="1" applyProtection="1"/>
    <xf numFmtId="1" fontId="2" fillId="0" borderId="64" xfId="0" applyNumberFormat="1" applyFont="1" applyFill="1" applyBorder="1" applyAlignment="1" applyProtection="1">
      <alignment horizontal="center" vertical="center" wrapText="1"/>
    </xf>
    <xf numFmtId="1" fontId="2" fillId="0" borderId="68" xfId="0" applyNumberFormat="1" applyFont="1" applyFill="1" applyBorder="1" applyAlignment="1" applyProtection="1">
      <alignment horizontal="left" vertical="center" wrapText="1"/>
    </xf>
    <xf numFmtId="1" fontId="2" fillId="0" borderId="70" xfId="0" applyNumberFormat="1" applyFont="1" applyFill="1" applyBorder="1" applyAlignment="1" applyProtection="1">
      <alignment horizontal="right" wrapText="1"/>
    </xf>
    <xf numFmtId="1" fontId="2" fillId="0" borderId="72" xfId="0" applyNumberFormat="1" applyFont="1" applyFill="1" applyBorder="1" applyAlignment="1" applyProtection="1">
      <alignment horizontal="right" wrapText="1"/>
    </xf>
    <xf numFmtId="1" fontId="2" fillId="0" borderId="58" xfId="0" applyNumberFormat="1" applyFont="1" applyFill="1" applyBorder="1" applyAlignment="1" applyProtection="1">
      <alignment horizontal="right"/>
    </xf>
    <xf numFmtId="1" fontId="2" fillId="0" borderId="64" xfId="0" applyNumberFormat="1" applyFont="1" applyFill="1" applyBorder="1" applyAlignment="1" applyProtection="1">
      <alignment horizontal="left" vertical="center" wrapText="1"/>
    </xf>
    <xf numFmtId="1" fontId="2" fillId="0" borderId="69" xfId="0" applyNumberFormat="1" applyFont="1" applyFill="1" applyBorder="1" applyAlignment="1" applyProtection="1">
      <alignment horizontal="left" vertical="center" wrapText="1"/>
    </xf>
    <xf numFmtId="1" fontId="2" fillId="6" borderId="3" xfId="0" applyNumberFormat="1" applyFont="1" applyFill="1" applyBorder="1" applyAlignment="1" applyProtection="1">
      <protection locked="0"/>
    </xf>
    <xf numFmtId="1" fontId="5" fillId="0" borderId="0" xfId="0" applyNumberFormat="1" applyFont="1"/>
    <xf numFmtId="1" fontId="1" fillId="2" borderId="0" xfId="0" applyNumberFormat="1" applyFont="1" applyFill="1" applyBorder="1" applyAlignment="1" applyProtection="1"/>
    <xf numFmtId="1" fontId="1" fillId="2" borderId="0" xfId="0" applyNumberFormat="1" applyFont="1" applyFill="1" applyBorder="1" applyAlignment="1" applyProtection="1">
      <alignment horizontal="left"/>
    </xf>
    <xf numFmtId="1" fontId="10" fillId="4" borderId="0" xfId="0" applyNumberFormat="1" applyFont="1" applyFill="1" applyProtection="1"/>
    <xf numFmtId="1" fontId="2" fillId="0" borderId="48" xfId="0" applyNumberFormat="1" applyFont="1" applyFill="1" applyBorder="1" applyAlignment="1" applyProtection="1">
      <alignment horizontal="center" vertical="center"/>
    </xf>
    <xf numFmtId="1" fontId="2" fillId="4" borderId="48" xfId="0" applyNumberFormat="1" applyFont="1" applyFill="1" applyBorder="1" applyAlignment="1" applyProtection="1"/>
    <xf numFmtId="1" fontId="2" fillId="0" borderId="73" xfId="0" applyNumberFormat="1" applyFont="1" applyFill="1" applyBorder="1" applyAlignment="1" applyProtection="1">
      <alignment horizontal="center" vertical="center"/>
    </xf>
    <xf numFmtId="1" fontId="2" fillId="0" borderId="74" xfId="0" applyNumberFormat="1" applyFont="1" applyFill="1" applyBorder="1" applyAlignment="1" applyProtection="1">
      <alignment horizontal="center" vertical="center"/>
    </xf>
    <xf numFmtId="1" fontId="2" fillId="4" borderId="74" xfId="0" applyNumberFormat="1" applyFont="1" applyFill="1" applyBorder="1" applyAlignment="1" applyProtection="1"/>
    <xf numFmtId="1" fontId="10" fillId="4" borderId="74" xfId="0" applyNumberFormat="1" applyFont="1" applyFill="1" applyBorder="1" applyProtection="1"/>
    <xf numFmtId="1" fontId="2" fillId="0" borderId="74" xfId="0" applyNumberFormat="1" applyFont="1" applyFill="1" applyBorder="1" applyAlignment="1" applyProtection="1"/>
    <xf numFmtId="1" fontId="6" fillId="4" borderId="74" xfId="0" applyNumberFormat="1" applyFont="1" applyFill="1" applyBorder="1" applyAlignment="1" applyProtection="1"/>
    <xf numFmtId="1" fontId="3" fillId="2" borderId="0" xfId="0" applyNumberFormat="1" applyFont="1" applyFill="1" applyAlignment="1" applyProtection="1">
      <alignment horizontal="left"/>
    </xf>
    <xf numFmtId="1" fontId="1" fillId="2" borderId="0" xfId="0" applyNumberFormat="1" applyFont="1" applyFill="1" applyProtection="1"/>
    <xf numFmtId="1" fontId="15" fillId="2" borderId="0" xfId="0" applyNumberFormat="1" applyFont="1" applyFill="1" applyBorder="1" applyAlignment="1" applyProtection="1"/>
    <xf numFmtId="1" fontId="1" fillId="2" borderId="0" xfId="0" applyNumberFormat="1" applyFont="1" applyFill="1" applyAlignment="1" applyProtection="1">
      <alignment horizontal="left" wrapText="1"/>
    </xf>
    <xf numFmtId="1" fontId="16" fillId="2" borderId="0" xfId="0" applyNumberFormat="1" applyFont="1" applyFill="1" applyAlignment="1" applyProtection="1">
      <alignment horizontal="left" wrapText="1"/>
    </xf>
    <xf numFmtId="1" fontId="8" fillId="2" borderId="0" xfId="0" applyNumberFormat="1" applyFont="1" applyFill="1" applyAlignment="1" applyProtection="1">
      <alignment horizontal="left" wrapText="1"/>
    </xf>
    <xf numFmtId="1" fontId="2" fillId="2" borderId="74" xfId="0" applyNumberFormat="1" applyFont="1" applyFill="1" applyBorder="1" applyAlignment="1" applyProtection="1"/>
    <xf numFmtId="1" fontId="14" fillId="2" borderId="0" xfId="0" applyNumberFormat="1" applyFont="1" applyFill="1" applyBorder="1" applyAlignment="1" applyProtection="1">
      <protection locked="0"/>
    </xf>
    <xf numFmtId="1" fontId="14" fillId="2" borderId="16" xfId="0" applyNumberFormat="1" applyFont="1" applyFill="1" applyBorder="1" applyAlignment="1" applyProtection="1">
      <protection locked="0"/>
    </xf>
    <xf numFmtId="1" fontId="1" fillId="2" borderId="67" xfId="0" applyNumberFormat="1" applyFont="1" applyFill="1" applyBorder="1" applyAlignment="1" applyProtection="1">
      <alignment horizontal="left"/>
      <protection hidden="1"/>
    </xf>
    <xf numFmtId="1" fontId="1" fillId="2" borderId="1" xfId="0" applyNumberFormat="1" applyFont="1" applyFill="1" applyBorder="1" applyAlignment="1" applyProtection="1">
      <alignment horizontal="left"/>
      <protection hidden="1"/>
    </xf>
    <xf numFmtId="1" fontId="8" fillId="2" borderId="1" xfId="0" applyNumberFormat="1" applyFont="1" applyFill="1" applyBorder="1" applyAlignment="1" applyProtection="1">
      <alignment horizontal="left" wrapText="1"/>
    </xf>
    <xf numFmtId="1" fontId="8" fillId="2" borderId="1" xfId="0" applyNumberFormat="1" applyFont="1" applyFill="1" applyBorder="1" applyAlignment="1" applyProtection="1">
      <alignment horizontal="left" wrapText="1"/>
      <protection hidden="1"/>
    </xf>
    <xf numFmtId="1" fontId="8" fillId="2" borderId="1" xfId="0" applyNumberFormat="1" applyFont="1" applyFill="1" applyBorder="1" applyAlignment="1" applyProtection="1">
      <protection hidden="1"/>
    </xf>
    <xf numFmtId="1" fontId="8" fillId="2" borderId="1" xfId="0" applyNumberFormat="1" applyFont="1" applyFill="1" applyBorder="1" applyAlignment="1" applyProtection="1">
      <alignment wrapText="1"/>
      <protection hidden="1"/>
    </xf>
    <xf numFmtId="1" fontId="2" fillId="2" borderId="0" xfId="0" applyNumberFormat="1" applyFont="1" applyFill="1" applyAlignment="1" applyProtection="1">
      <protection hidden="1"/>
    </xf>
    <xf numFmtId="1" fontId="2" fillId="4" borderId="0" xfId="0" applyNumberFormat="1" applyFont="1" applyFill="1" applyBorder="1" applyAlignment="1" applyProtection="1">
      <protection hidden="1"/>
    </xf>
    <xf numFmtId="1" fontId="10" fillId="4" borderId="0" xfId="0" applyNumberFormat="1" applyFont="1" applyFill="1" applyProtection="1">
      <protection locked="0"/>
    </xf>
    <xf numFmtId="1" fontId="10" fillId="4" borderId="0" xfId="0" applyNumberFormat="1" applyFont="1" applyFill="1" applyBorder="1"/>
    <xf numFmtId="1" fontId="2" fillId="0" borderId="70" xfId="0" applyNumberFormat="1" applyFont="1" applyFill="1" applyBorder="1" applyAlignment="1" applyProtection="1">
      <alignment horizontal="center" vertical="center"/>
      <protection hidden="1"/>
    </xf>
    <xf numFmtId="1" fontId="2" fillId="0" borderId="72" xfId="0" applyNumberFormat="1" applyFont="1" applyFill="1" applyBorder="1" applyAlignment="1" applyProtection="1">
      <alignment horizontal="center" vertical="center"/>
      <protection hidden="1"/>
    </xf>
    <xf numFmtId="1" fontId="2" fillId="0" borderId="65" xfId="0" applyNumberFormat="1" applyFont="1" applyFill="1" applyBorder="1" applyAlignment="1" applyProtection="1">
      <alignment horizontal="center" vertical="center" wrapText="1"/>
    </xf>
    <xf numFmtId="1" fontId="7" fillId="4" borderId="0" xfId="0" applyNumberFormat="1" applyFont="1" applyFill="1" applyProtection="1">
      <protection locked="0"/>
    </xf>
    <xf numFmtId="1" fontId="2" fillId="0" borderId="7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71" xfId="0" applyNumberFormat="1" applyFont="1" applyFill="1" applyBorder="1" applyAlignment="1" applyProtection="1">
      <alignment horizontal="left" vertical="center" wrapText="1"/>
      <protection hidden="1"/>
    </xf>
    <xf numFmtId="1" fontId="2" fillId="0" borderId="28" xfId="0" applyNumberFormat="1" applyFont="1" applyFill="1" applyBorder="1" applyAlignment="1" applyProtection="1">
      <alignment horizontal="right" wrapText="1"/>
    </xf>
    <xf numFmtId="1" fontId="2" fillId="0" borderId="29" xfId="0" applyNumberFormat="1" applyFont="1" applyFill="1" applyBorder="1" applyAlignment="1" applyProtection="1">
      <alignment horizontal="right" wrapText="1"/>
    </xf>
    <xf numFmtId="1" fontId="2" fillId="6" borderId="69" xfId="0" applyNumberFormat="1" applyFont="1" applyFill="1" applyBorder="1" applyAlignment="1" applyProtection="1">
      <protection locked="0"/>
    </xf>
    <xf numFmtId="1" fontId="2" fillId="6" borderId="66" xfId="0" applyNumberFormat="1" applyFont="1" applyFill="1" applyBorder="1" applyAlignment="1" applyProtection="1">
      <alignment wrapText="1"/>
      <protection locked="0"/>
    </xf>
    <xf numFmtId="1" fontId="2" fillId="0" borderId="6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64" xfId="0" applyNumberFormat="1" applyFont="1" applyFill="1" applyBorder="1" applyAlignment="1" applyProtection="1">
      <alignment horizontal="left" vertical="center" wrapText="1"/>
      <protection hidden="1"/>
    </xf>
    <xf numFmtId="1" fontId="2" fillId="6" borderId="4" xfId="0" applyNumberFormat="1" applyFont="1" applyFill="1" applyBorder="1" applyAlignment="1" applyProtection="1">
      <alignment wrapText="1"/>
      <protection locked="0"/>
    </xf>
    <xf numFmtId="1" fontId="8" fillId="2" borderId="0" xfId="0" applyNumberFormat="1" applyFont="1" applyFill="1" applyBorder="1" applyAlignment="1" applyProtection="1">
      <protection hidden="1"/>
    </xf>
    <xf numFmtId="1" fontId="8" fillId="2" borderId="0" xfId="0" applyNumberFormat="1" applyFont="1" applyFill="1" applyAlignment="1" applyProtection="1">
      <alignment wrapText="1"/>
      <protection hidden="1"/>
    </xf>
    <xf numFmtId="1" fontId="2" fillId="4" borderId="0" xfId="0" applyNumberFormat="1" applyFont="1" applyFill="1" applyAlignment="1" applyProtection="1">
      <protection locked="0"/>
    </xf>
    <xf numFmtId="1" fontId="2" fillId="4" borderId="0" xfId="0" applyNumberFormat="1" applyFont="1" applyFill="1" applyAlignment="1" applyProtection="1">
      <protection hidden="1"/>
    </xf>
    <xf numFmtId="1" fontId="2" fillId="4" borderId="74" xfId="0" applyNumberFormat="1" applyFont="1" applyFill="1" applyBorder="1" applyAlignment="1" applyProtection="1">
      <protection hidden="1"/>
    </xf>
    <xf numFmtId="1" fontId="2" fillId="0" borderId="29" xfId="0" applyNumberFormat="1" applyFont="1" applyFill="1" applyBorder="1" applyAlignment="1" applyProtection="1">
      <alignment horizontal="center" vertical="center"/>
      <protection hidden="1"/>
    </xf>
    <xf numFmtId="1" fontId="2" fillId="0" borderId="75" xfId="0" applyNumberFormat="1" applyFont="1" applyFill="1" applyBorder="1" applyAlignment="1" applyProtection="1">
      <alignment horizontal="center" vertical="center" wrapText="1"/>
    </xf>
    <xf numFmtId="1" fontId="2" fillId="0" borderId="77" xfId="0" applyNumberFormat="1" applyFont="1" applyFill="1" applyBorder="1" applyAlignment="1" applyProtection="1">
      <alignment horizontal="center" vertical="center" wrapText="1"/>
    </xf>
    <xf numFmtId="1" fontId="2" fillId="0" borderId="35" xfId="0" applyNumberFormat="1" applyFont="1" applyFill="1" applyBorder="1" applyAlignment="1" applyProtection="1">
      <alignment horizontal="left" vertical="center" wrapText="1"/>
      <protection hidden="1"/>
    </xf>
    <xf numFmtId="1" fontId="2" fillId="6" borderId="13" xfId="0" applyNumberFormat="1" applyFont="1" applyFill="1" applyBorder="1" applyAlignment="1" applyProtection="1">
      <alignment wrapText="1"/>
      <protection locked="0"/>
    </xf>
    <xf numFmtId="1" fontId="2" fillId="0" borderId="17" xfId="0" applyNumberFormat="1" applyFont="1" applyFill="1" applyBorder="1" applyAlignment="1" applyProtection="1">
      <alignment horizontal="left" vertical="center" wrapText="1"/>
      <protection hidden="1"/>
    </xf>
    <xf numFmtId="1" fontId="2" fillId="6" borderId="32" xfId="0" applyNumberFormat="1" applyFont="1" applyFill="1" applyBorder="1" applyAlignment="1" applyProtection="1">
      <alignment wrapText="1"/>
      <protection locked="0"/>
    </xf>
    <xf numFmtId="1" fontId="2" fillId="6" borderId="25" xfId="0" applyNumberFormat="1" applyFont="1" applyFill="1" applyBorder="1" applyAlignment="1" applyProtection="1">
      <alignment wrapText="1"/>
      <protection locked="0"/>
    </xf>
    <xf numFmtId="1" fontId="2" fillId="7" borderId="35" xfId="0" applyNumberFormat="1" applyFont="1" applyFill="1" applyBorder="1" applyAlignment="1" applyProtection="1"/>
    <xf numFmtId="1" fontId="2" fillId="7" borderId="14" xfId="0" applyNumberFormat="1" applyFont="1" applyFill="1" applyBorder="1" applyAlignment="1" applyProtection="1"/>
    <xf numFmtId="1" fontId="2" fillId="7" borderId="34" xfId="0" applyNumberFormat="1" applyFont="1" applyFill="1" applyBorder="1" applyAlignment="1" applyProtection="1"/>
    <xf numFmtId="1" fontId="2" fillId="7" borderId="26" xfId="0" applyNumberFormat="1" applyFont="1" applyFill="1" applyBorder="1" applyAlignment="1" applyProtection="1"/>
    <xf numFmtId="1" fontId="2" fillId="7" borderId="33" xfId="0" applyNumberFormat="1" applyFont="1" applyFill="1" applyBorder="1" applyAlignment="1" applyProtection="1"/>
    <xf numFmtId="1" fontId="2" fillId="7" borderId="19" xfId="0" applyNumberFormat="1" applyFont="1" applyFill="1" applyBorder="1" applyAlignment="1" applyProtection="1"/>
    <xf numFmtId="1" fontId="3" fillId="2" borderId="67" xfId="0" applyNumberFormat="1" applyFont="1" applyFill="1" applyBorder="1" applyAlignment="1" applyProtection="1">
      <alignment horizontal="left"/>
      <protection hidden="1"/>
    </xf>
    <xf numFmtId="1" fontId="1" fillId="2" borderId="67" xfId="0" applyNumberFormat="1" applyFont="1" applyFill="1" applyBorder="1" applyAlignment="1" applyProtection="1">
      <alignment horizontal="left" wrapText="1"/>
      <protection hidden="1"/>
    </xf>
    <xf numFmtId="1" fontId="1" fillId="2" borderId="1" xfId="0" applyNumberFormat="1" applyFont="1" applyFill="1" applyBorder="1" applyAlignment="1" applyProtection="1">
      <alignment horizontal="left" wrapText="1"/>
      <protection hidden="1"/>
    </xf>
    <xf numFmtId="1" fontId="1" fillId="2" borderId="0" xfId="0" applyNumberFormat="1" applyFont="1" applyFill="1" applyBorder="1" applyAlignment="1" applyProtection="1">
      <alignment wrapText="1"/>
      <protection hidden="1"/>
    </xf>
    <xf numFmtId="1" fontId="15" fillId="2" borderId="0" xfId="0" applyNumberFormat="1" applyFont="1" applyFill="1" applyBorder="1" applyAlignment="1" applyProtection="1">
      <protection hidden="1"/>
    </xf>
    <xf numFmtId="1" fontId="8" fillId="2" borderId="0" xfId="0" applyNumberFormat="1" applyFont="1" applyFill="1" applyBorder="1" applyAlignment="1" applyProtection="1">
      <alignment wrapText="1"/>
      <protection hidden="1"/>
    </xf>
    <xf numFmtId="1" fontId="6" fillId="2" borderId="0" xfId="0" applyNumberFormat="1" applyFont="1" applyFill="1" applyBorder="1" applyAlignment="1" applyProtection="1">
      <protection locked="0"/>
    </xf>
    <xf numFmtId="1" fontId="8" fillId="2" borderId="60" xfId="0" applyNumberFormat="1" applyFont="1" applyFill="1" applyBorder="1" applyAlignment="1" applyProtection="1">
      <alignment wrapText="1"/>
      <protection hidden="1"/>
    </xf>
    <xf numFmtId="1" fontId="2" fillId="0" borderId="60" xfId="0" applyNumberFormat="1" applyFont="1" applyFill="1" applyBorder="1" applyAlignment="1" applyProtection="1">
      <protection hidden="1"/>
    </xf>
    <xf numFmtId="1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1" xfId="0" applyNumberFormat="1" applyFont="1" applyBorder="1" applyAlignment="1" applyProtection="1">
      <alignment horizontal="center" vertical="center" wrapText="1"/>
      <protection hidden="1"/>
    </xf>
    <xf numFmtId="1" fontId="2" fillId="0" borderId="49" xfId="0" applyNumberFormat="1" applyFont="1" applyBorder="1" applyAlignment="1" applyProtection="1">
      <alignment horizontal="center" vertical="center" wrapText="1"/>
      <protection hidden="1"/>
    </xf>
    <xf numFmtId="1" fontId="2" fillId="0" borderId="65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74" xfId="0" applyNumberFormat="1" applyFont="1" applyFill="1" applyBorder="1" applyAlignment="1" applyProtection="1">
      <alignment wrapText="1"/>
      <protection hidden="1"/>
    </xf>
    <xf numFmtId="1" fontId="2" fillId="0" borderId="74" xfId="0" applyNumberFormat="1" applyFont="1" applyFill="1" applyBorder="1" applyAlignment="1" applyProtection="1">
      <protection hidden="1"/>
    </xf>
    <xf numFmtId="1" fontId="2" fillId="6" borderId="11" xfId="0" applyNumberFormat="1" applyFont="1" applyFill="1" applyBorder="1" applyAlignment="1" applyProtection="1">
      <alignment wrapText="1"/>
      <protection locked="0"/>
    </xf>
    <xf numFmtId="1" fontId="2" fillId="6" borderId="14" xfId="0" applyNumberFormat="1" applyFont="1" applyFill="1" applyBorder="1" applyAlignment="1" applyProtection="1">
      <alignment wrapText="1"/>
      <protection locked="0"/>
    </xf>
    <xf numFmtId="1" fontId="2" fillId="6" borderId="50" xfId="0" applyNumberFormat="1" applyFont="1" applyFill="1" applyBorder="1" applyAlignment="1" applyProtection="1">
      <alignment wrapText="1"/>
      <protection locked="0"/>
    </xf>
    <xf numFmtId="1" fontId="2" fillId="6" borderId="15" xfId="0" applyNumberFormat="1" applyFont="1" applyFill="1" applyBorder="1" applyAlignment="1" applyProtection="1">
      <alignment wrapText="1"/>
      <protection locked="0"/>
    </xf>
    <xf numFmtId="1" fontId="2" fillId="0" borderId="17" xfId="0" applyNumberFormat="1" applyFont="1" applyFill="1" applyBorder="1" applyAlignment="1" applyProtection="1">
      <alignment horizontal="left" vertical="center" wrapText="1"/>
      <protection hidden="1"/>
    </xf>
    <xf numFmtId="1" fontId="2" fillId="6" borderId="18" xfId="0" applyNumberFormat="1" applyFont="1" applyFill="1" applyBorder="1" applyAlignment="1" applyProtection="1">
      <alignment wrapText="1"/>
      <protection locked="0"/>
    </xf>
    <xf numFmtId="1" fontId="2" fillId="6" borderId="19" xfId="0" applyNumberFormat="1" applyFont="1" applyFill="1" applyBorder="1" applyAlignment="1" applyProtection="1">
      <alignment wrapText="1"/>
      <protection locked="0"/>
    </xf>
    <xf numFmtId="1" fontId="2" fillId="6" borderId="44" xfId="0" applyNumberFormat="1" applyFont="1" applyFill="1" applyBorder="1" applyAlignment="1" applyProtection="1">
      <alignment wrapText="1"/>
      <protection locked="0"/>
    </xf>
    <xf numFmtId="1" fontId="2" fillId="6" borderId="20" xfId="0" applyNumberFormat="1" applyFont="1" applyFill="1" applyBorder="1" applyAlignment="1" applyProtection="1">
      <alignment wrapText="1"/>
      <protection locked="0"/>
    </xf>
    <xf numFmtId="1" fontId="2" fillId="0" borderId="22" xfId="0" applyNumberFormat="1" applyFont="1" applyFill="1" applyBorder="1" applyAlignment="1" applyProtection="1">
      <alignment horizontal="left" vertical="center" wrapText="1"/>
      <protection hidden="1"/>
    </xf>
    <xf numFmtId="1" fontId="2" fillId="7" borderId="45" xfId="0" applyNumberFormat="1" applyFont="1" applyFill="1" applyBorder="1" applyAlignment="1" applyProtection="1"/>
    <xf numFmtId="1" fontId="1" fillId="2" borderId="47" xfId="0" applyNumberFormat="1" applyFont="1" applyFill="1" applyBorder="1" applyAlignment="1" applyProtection="1">
      <alignment horizontal="left"/>
      <protection hidden="1"/>
    </xf>
    <xf numFmtId="1" fontId="15" fillId="2" borderId="0" xfId="0" applyNumberFormat="1" applyFont="1" applyFill="1" applyBorder="1" applyProtection="1">
      <protection hidden="1"/>
    </xf>
    <xf numFmtId="1" fontId="15" fillId="2" borderId="0" xfId="0" applyNumberFormat="1" applyFont="1" applyFill="1" applyProtection="1">
      <protection hidden="1"/>
    </xf>
    <xf numFmtId="1" fontId="15" fillId="2" borderId="0" xfId="0" applyNumberFormat="1" applyFont="1" applyFill="1" applyBorder="1" applyAlignment="1" applyProtection="1">
      <alignment horizontal="left"/>
      <protection hidden="1"/>
    </xf>
    <xf numFmtId="1" fontId="2" fillId="2" borderId="0" xfId="0" applyNumberFormat="1" applyFont="1" applyFill="1" applyProtection="1">
      <protection hidden="1"/>
    </xf>
    <xf numFmtId="1" fontId="2" fillId="2" borderId="74" xfId="0" applyNumberFormat="1" applyFont="1" applyFill="1" applyBorder="1" applyAlignment="1" applyProtection="1">
      <protection hidden="1"/>
    </xf>
    <xf numFmtId="1" fontId="17" fillId="2" borderId="1" xfId="0" applyNumberFormat="1" applyFont="1" applyFill="1" applyBorder="1" applyAlignment="1" applyProtection="1">
      <alignment horizontal="left"/>
      <protection hidden="1"/>
    </xf>
    <xf numFmtId="1" fontId="17" fillId="2" borderId="0" xfId="0" applyNumberFormat="1" applyFont="1" applyFill="1" applyBorder="1" applyAlignment="1" applyProtection="1">
      <protection hidden="1"/>
    </xf>
    <xf numFmtId="1" fontId="17" fillId="2" borderId="0" xfId="0" applyNumberFormat="1" applyFont="1" applyFill="1" applyAlignment="1" applyProtection="1">
      <protection hidden="1"/>
    </xf>
    <xf numFmtId="1" fontId="17" fillId="2" borderId="0" xfId="0" applyNumberFormat="1" applyFont="1" applyFill="1" applyAlignment="1" applyProtection="1">
      <alignment wrapText="1"/>
      <protection hidden="1"/>
    </xf>
    <xf numFmtId="1" fontId="8" fillId="2" borderId="0" xfId="0" applyNumberFormat="1" applyFont="1" applyFill="1" applyAlignment="1" applyProtection="1">
      <protection hidden="1"/>
    </xf>
    <xf numFmtId="1" fontId="2" fillId="2" borderId="78" xfId="0" applyNumberFormat="1" applyFont="1" applyFill="1" applyBorder="1" applyAlignment="1" applyProtection="1">
      <protection hidden="1"/>
    </xf>
    <xf numFmtId="1" fontId="2" fillId="2" borderId="79" xfId="0" applyNumberFormat="1" applyFont="1" applyFill="1" applyBorder="1" applyAlignment="1" applyProtection="1"/>
    <xf numFmtId="1" fontId="2" fillId="2" borderId="80" xfId="0" applyNumberFormat="1" applyFont="1" applyFill="1" applyBorder="1" applyAlignment="1" applyProtection="1">
      <alignment wrapText="1"/>
      <protection hidden="1"/>
    </xf>
    <xf numFmtId="1" fontId="15" fillId="2" borderId="80" xfId="0" applyNumberFormat="1" applyFont="1" applyFill="1" applyBorder="1" applyAlignment="1" applyProtection="1">
      <protection hidden="1"/>
    </xf>
    <xf numFmtId="1" fontId="13" fillId="0" borderId="74" xfId="0" applyNumberFormat="1" applyFont="1" applyBorder="1"/>
    <xf numFmtId="1" fontId="2" fillId="2" borderId="47" xfId="0" applyNumberFormat="1" applyFont="1" applyFill="1" applyBorder="1" applyAlignment="1" applyProtection="1">
      <protection hidden="1"/>
    </xf>
    <xf numFmtId="1" fontId="10" fillId="2" borderId="74" xfId="0" applyNumberFormat="1" applyFont="1" applyFill="1" applyBorder="1"/>
    <xf numFmtId="1" fontId="2" fillId="2" borderId="0" xfId="0" applyNumberFormat="1" applyFont="1" applyFill="1" applyAlignment="1" applyProtection="1">
      <alignment wrapText="1"/>
      <protection hidden="1"/>
    </xf>
    <xf numFmtId="1" fontId="15" fillId="2" borderId="0" xfId="0" applyNumberFormat="1" applyFont="1" applyFill="1" applyAlignment="1" applyProtection="1">
      <protection hidden="1"/>
    </xf>
    <xf numFmtId="1" fontId="7" fillId="0" borderId="13" xfId="0" applyNumberFormat="1" applyFont="1" applyBorder="1" applyAlignment="1">
      <alignment wrapText="1"/>
    </xf>
    <xf numFmtId="1" fontId="2" fillId="6" borderId="10" xfId="0" applyNumberFormat="1" applyFont="1" applyFill="1" applyBorder="1" applyAlignment="1" applyProtection="1">
      <alignment horizontal="right" wrapText="1"/>
      <protection locked="0"/>
    </xf>
    <xf numFmtId="1" fontId="2" fillId="6" borderId="11" xfId="0" applyNumberFormat="1" applyFont="1" applyFill="1" applyBorder="1" applyAlignment="1" applyProtection="1">
      <alignment horizontal="right" wrapText="1"/>
      <protection locked="0"/>
    </xf>
    <xf numFmtId="1" fontId="2" fillId="7" borderId="13" xfId="0" applyNumberFormat="1" applyFont="1" applyFill="1" applyBorder="1" applyAlignment="1" applyProtection="1">
      <alignment horizontal="center" vertical="center" wrapText="1"/>
    </xf>
    <xf numFmtId="1" fontId="2" fillId="0" borderId="31" xfId="0" applyNumberFormat="1" applyFont="1" applyFill="1" applyBorder="1" applyAlignment="1" applyProtection="1">
      <alignment vertical="center" wrapText="1"/>
      <protection hidden="1"/>
    </xf>
    <xf numFmtId="1" fontId="2" fillId="6" borderId="31" xfId="0" applyNumberFormat="1" applyFont="1" applyFill="1" applyBorder="1" applyAlignment="1" applyProtection="1">
      <alignment horizontal="right" wrapText="1"/>
      <protection locked="0"/>
    </xf>
    <xf numFmtId="1" fontId="2" fillId="6" borderId="42" xfId="0" applyNumberFormat="1" applyFont="1" applyFill="1" applyBorder="1" applyAlignment="1" applyProtection="1">
      <alignment horizontal="right"/>
      <protection locked="0"/>
    </xf>
    <xf numFmtId="1" fontId="2" fillId="6" borderId="30" xfId="0" applyNumberFormat="1" applyFont="1" applyFill="1" applyBorder="1" applyAlignment="1" applyProtection="1">
      <alignment horizontal="right"/>
      <protection locked="0"/>
    </xf>
    <xf numFmtId="1" fontId="2" fillId="0" borderId="17" xfId="0" applyNumberFormat="1" applyFont="1" applyFill="1" applyBorder="1" applyAlignment="1" applyProtection="1">
      <alignment vertical="center" wrapText="1"/>
      <protection hidden="1"/>
    </xf>
    <xf numFmtId="1" fontId="2" fillId="6" borderId="17" xfId="0" applyNumberFormat="1" applyFont="1" applyFill="1" applyBorder="1" applyAlignment="1" applyProtection="1">
      <alignment horizontal="right" wrapText="1"/>
      <protection locked="0"/>
    </xf>
    <xf numFmtId="1" fontId="2" fillId="6" borderId="20" xfId="0" applyNumberFormat="1" applyFont="1" applyFill="1" applyBorder="1" applyAlignment="1" applyProtection="1">
      <alignment horizontal="right"/>
      <protection locked="0"/>
    </xf>
    <xf numFmtId="1" fontId="2" fillId="6" borderId="32" xfId="0" applyNumberFormat="1" applyFont="1" applyFill="1" applyBorder="1" applyAlignment="1" applyProtection="1">
      <alignment horizontal="right"/>
      <protection locked="0"/>
    </xf>
    <xf numFmtId="1" fontId="2" fillId="2" borderId="17" xfId="0" applyNumberFormat="1" applyFont="1" applyFill="1" applyBorder="1" applyAlignment="1" applyProtection="1">
      <alignment vertical="center" wrapText="1"/>
      <protection hidden="1"/>
    </xf>
    <xf numFmtId="1" fontId="7" fillId="0" borderId="6" xfId="0" applyNumberFormat="1" applyFont="1" applyFill="1" applyBorder="1" applyAlignment="1">
      <alignment wrapText="1"/>
    </xf>
    <xf numFmtId="1" fontId="13" fillId="0" borderId="81" xfId="0" applyNumberFormat="1" applyFont="1" applyBorder="1"/>
    <xf numFmtId="1" fontId="10" fillId="2" borderId="81" xfId="0" applyNumberFormat="1" applyFont="1" applyFill="1" applyBorder="1"/>
    <xf numFmtId="1" fontId="7" fillId="0" borderId="4" xfId="0" applyNumberFormat="1" applyFont="1" applyFill="1" applyBorder="1" applyAlignment="1">
      <alignment wrapText="1"/>
    </xf>
    <xf numFmtId="1" fontId="2" fillId="6" borderId="22" xfId="0" applyNumberFormat="1" applyFont="1" applyFill="1" applyBorder="1" applyAlignment="1" applyProtection="1">
      <alignment horizontal="right" wrapText="1"/>
      <protection locked="0"/>
    </xf>
    <xf numFmtId="1" fontId="2" fillId="6" borderId="27" xfId="0" applyNumberFormat="1" applyFont="1" applyFill="1" applyBorder="1" applyAlignment="1" applyProtection="1">
      <alignment horizontal="right"/>
      <protection locked="0"/>
    </xf>
    <xf numFmtId="1" fontId="2" fillId="6" borderId="25" xfId="0" applyNumberFormat="1" applyFont="1" applyFill="1" applyBorder="1" applyAlignment="1" applyProtection="1">
      <alignment horizontal="right"/>
      <protection locked="0"/>
    </xf>
    <xf numFmtId="1" fontId="13" fillId="0" borderId="78" xfId="0" applyNumberFormat="1" applyFont="1" applyBorder="1"/>
    <xf numFmtId="1" fontId="3" fillId="2" borderId="1" xfId="0" applyNumberFormat="1" applyFont="1" applyFill="1" applyBorder="1" applyAlignment="1" applyProtection="1">
      <protection hidden="1"/>
    </xf>
    <xf numFmtId="1" fontId="1" fillId="2" borderId="0" xfId="0" applyNumberFormat="1" applyFont="1" applyFill="1" applyAlignment="1" applyProtection="1">
      <protection hidden="1"/>
    </xf>
    <xf numFmtId="1" fontId="2" fillId="0" borderId="82" xfId="0" applyNumberFormat="1" applyFont="1" applyFill="1" applyBorder="1" applyAlignment="1" applyProtection="1">
      <protection hidden="1"/>
    </xf>
    <xf numFmtId="1" fontId="2" fillId="0" borderId="66" xfId="0" applyNumberFormat="1" applyFont="1" applyFill="1" applyBorder="1" applyAlignment="1" applyProtection="1">
      <alignment horizontal="center" vertical="center" wrapText="1"/>
      <protection hidden="1"/>
    </xf>
    <xf numFmtId="1" fontId="13" fillId="2" borderId="0" xfId="0" applyNumberFormat="1" applyFont="1" applyFill="1" applyAlignment="1" applyProtection="1">
      <protection hidden="1"/>
    </xf>
    <xf numFmtId="1" fontId="14" fillId="2" borderId="0" xfId="0" applyNumberFormat="1" applyFont="1" applyFill="1" applyAlignment="1" applyProtection="1">
      <protection hidden="1"/>
    </xf>
    <xf numFmtId="1" fontId="2" fillId="0" borderId="69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64" xfId="0" applyNumberFormat="1" applyFont="1" applyFill="1" applyBorder="1" applyAlignment="1" applyProtection="1">
      <alignment wrapText="1"/>
    </xf>
    <xf numFmtId="1" fontId="2" fillId="2" borderId="28" xfId="0" applyNumberFormat="1" applyFont="1" applyFill="1" applyBorder="1" applyAlignment="1" applyProtection="1">
      <alignment wrapText="1"/>
    </xf>
    <xf numFmtId="1" fontId="2" fillId="2" borderId="66" xfId="0" applyNumberFormat="1" applyFont="1" applyFill="1" applyBorder="1" applyAlignment="1" applyProtection="1">
      <alignment wrapText="1"/>
    </xf>
    <xf numFmtId="1" fontId="1" fillId="0" borderId="47" xfId="0" applyNumberFormat="1" applyFont="1" applyFill="1" applyBorder="1" applyAlignment="1" applyProtection="1">
      <alignment horizontal="left"/>
    </xf>
    <xf numFmtId="1" fontId="10" fillId="0" borderId="0" xfId="0" applyNumberFormat="1" applyFont="1"/>
    <xf numFmtId="1" fontId="10" fillId="0" borderId="1" xfId="0" applyNumberFormat="1" applyFont="1" applyBorder="1"/>
    <xf numFmtId="1" fontId="15" fillId="2" borderId="1" xfId="0" applyNumberFormat="1" applyFont="1" applyFill="1" applyBorder="1" applyAlignment="1" applyProtection="1">
      <protection hidden="1"/>
    </xf>
    <xf numFmtId="1" fontId="2" fillId="2" borderId="82" xfId="0" applyNumberFormat="1" applyFont="1" applyFill="1" applyBorder="1" applyAlignment="1" applyProtection="1">
      <protection hidden="1"/>
    </xf>
    <xf numFmtId="1" fontId="2" fillId="2" borderId="66" xfId="0" applyNumberFormat="1" applyFont="1" applyFill="1" applyBorder="1" applyAlignment="1" applyProtection="1">
      <protection hidden="1"/>
    </xf>
    <xf numFmtId="1" fontId="10" fillId="0" borderId="83" xfId="0" applyNumberFormat="1" applyFont="1" applyBorder="1" applyProtection="1"/>
    <xf numFmtId="1" fontId="2" fillId="6" borderId="11" xfId="0" applyNumberFormat="1" applyFont="1" applyFill="1" applyBorder="1" applyAlignment="1" applyProtection="1">
      <alignment horizontal="right"/>
      <protection locked="0"/>
    </xf>
    <xf numFmtId="1" fontId="2" fillId="6" borderId="13" xfId="0" applyNumberFormat="1" applyFont="1" applyFill="1" applyBorder="1" applyAlignment="1" applyProtection="1">
      <alignment horizontal="right"/>
      <protection locked="0"/>
    </xf>
    <xf numFmtId="1" fontId="2" fillId="6" borderId="14" xfId="0" applyNumberFormat="1" applyFont="1" applyFill="1" applyBorder="1" applyAlignment="1" applyProtection="1">
      <alignment horizontal="right"/>
      <protection locked="0"/>
    </xf>
    <xf numFmtId="1" fontId="2" fillId="6" borderId="35" xfId="0" applyNumberFormat="1" applyFont="1" applyFill="1" applyBorder="1" applyAlignment="1" applyProtection="1">
      <alignment horizontal="right"/>
      <protection locked="0"/>
    </xf>
    <xf numFmtId="1" fontId="10" fillId="0" borderId="84" xfId="0" applyNumberFormat="1" applyFont="1" applyBorder="1" applyProtection="1"/>
    <xf numFmtId="1" fontId="2" fillId="6" borderId="7" xfId="0" applyNumberFormat="1" applyFont="1" applyFill="1" applyBorder="1" applyAlignment="1" applyProtection="1">
      <alignment horizontal="right"/>
      <protection locked="0"/>
    </xf>
    <xf numFmtId="1" fontId="2" fillId="6" borderId="4" xfId="0" applyNumberFormat="1" applyFont="1" applyFill="1" applyBorder="1" applyAlignment="1" applyProtection="1">
      <alignment horizontal="right"/>
      <protection locked="0"/>
    </xf>
    <xf numFmtId="1" fontId="2" fillId="6" borderId="9" xfId="0" applyNumberFormat="1" applyFont="1" applyFill="1" applyBorder="1" applyAlignment="1" applyProtection="1">
      <alignment horizontal="right"/>
      <protection locked="0"/>
    </xf>
    <xf numFmtId="1" fontId="2" fillId="6" borderId="1" xfId="0" applyNumberFormat="1" applyFont="1" applyFill="1" applyBorder="1" applyAlignment="1" applyProtection="1">
      <alignment horizontal="right"/>
      <protection locked="0"/>
    </xf>
    <xf numFmtId="1" fontId="2" fillId="2" borderId="62" xfId="0" applyNumberFormat="1" applyFont="1" applyFill="1" applyBorder="1" applyAlignment="1" applyProtection="1">
      <protection hidden="1"/>
    </xf>
    <xf numFmtId="1" fontId="2" fillId="2" borderId="85" xfId="0" applyNumberFormat="1" applyFont="1" applyFill="1" applyBorder="1" applyAlignment="1" applyProtection="1"/>
    <xf numFmtId="1" fontId="13" fillId="0" borderId="63" xfId="0" applyNumberFormat="1" applyFont="1" applyBorder="1"/>
    <xf numFmtId="1" fontId="10" fillId="2" borderId="63" xfId="0" applyNumberFormat="1" applyFont="1" applyFill="1" applyBorder="1"/>
    <xf numFmtId="1" fontId="13" fillId="0" borderId="62" xfId="0" applyNumberFormat="1" applyFont="1" applyBorder="1"/>
    <xf numFmtId="1" fontId="2" fillId="0" borderId="61" xfId="0" applyNumberFormat="1" applyFont="1" applyFill="1" applyBorder="1" applyAlignment="1" applyProtection="1">
      <protection hidden="1"/>
    </xf>
    <xf numFmtId="1" fontId="2" fillId="2" borderId="61" xfId="0" applyNumberFormat="1" applyFont="1" applyFill="1" applyBorder="1" applyAlignment="1" applyProtection="1">
      <protection hidden="1"/>
    </xf>
    <xf numFmtId="1" fontId="2" fillId="0" borderId="51" xfId="0" applyNumberFormat="1" applyFont="1" applyFill="1" applyBorder="1" applyAlignment="1" applyProtection="1">
      <alignment horizontal="center"/>
    </xf>
    <xf numFmtId="1" fontId="2" fillId="0" borderId="53" xfId="0" applyNumberFormat="1" applyFont="1" applyFill="1" applyBorder="1" applyAlignment="1" applyProtection="1">
      <alignment horizontal="right"/>
    </xf>
    <xf numFmtId="1" fontId="2" fillId="0" borderId="53" xfId="0" applyNumberFormat="1" applyFont="1" applyFill="1" applyBorder="1" applyAlignment="1" applyProtection="1"/>
    <xf numFmtId="1" fontId="2" fillId="0" borderId="55" xfId="0" applyNumberFormat="1" applyFont="1" applyFill="1" applyBorder="1" applyAlignment="1" applyProtection="1"/>
    <xf numFmtId="1" fontId="2" fillId="0" borderId="57" xfId="0" applyNumberFormat="1" applyFont="1" applyFill="1" applyBorder="1" applyAlignment="1" applyProtection="1">
      <alignment horizontal="right" wrapText="1"/>
    </xf>
    <xf numFmtId="1" fontId="2" fillId="0" borderId="51" xfId="0" applyNumberFormat="1" applyFont="1" applyFill="1" applyBorder="1" applyAlignment="1" applyProtection="1">
      <alignment horizontal="left" vertical="center" wrapText="1"/>
    </xf>
    <xf numFmtId="1" fontId="2" fillId="0" borderId="55" xfId="0" applyNumberFormat="1" applyFont="1" applyFill="1" applyBorder="1" applyAlignment="1" applyProtection="1">
      <alignment horizontal="left" vertical="center" wrapText="1"/>
    </xf>
    <xf numFmtId="1" fontId="1" fillId="2" borderId="54" xfId="0" applyNumberFormat="1" applyFont="1" applyFill="1" applyBorder="1" applyAlignment="1" applyProtection="1">
      <alignment horizontal="left"/>
      <protection hidden="1"/>
    </xf>
    <xf numFmtId="1" fontId="2" fillId="0" borderId="57" xfId="0" applyNumberFormat="1" applyFont="1" applyFill="1" applyBorder="1" applyAlignment="1" applyProtection="1">
      <alignment horizontal="center" vertical="center"/>
      <protection hidden="1"/>
    </xf>
    <xf numFmtId="1" fontId="2" fillId="0" borderId="52" xfId="0" applyNumberFormat="1" applyFont="1" applyFill="1" applyBorder="1" applyAlignment="1" applyProtection="1">
      <alignment horizontal="center" vertical="center" wrapText="1"/>
    </xf>
    <xf numFmtId="1" fontId="2" fillId="6" borderId="55" xfId="0" applyNumberFormat="1" applyFont="1" applyFill="1" applyBorder="1" applyAlignment="1" applyProtection="1">
      <protection locked="0"/>
    </xf>
    <xf numFmtId="1" fontId="2" fillId="6" borderId="53" xfId="0" applyNumberFormat="1" applyFont="1" applyFill="1" applyBorder="1" applyAlignment="1" applyProtection="1">
      <alignment wrapText="1"/>
      <protection locked="0"/>
    </xf>
    <xf numFmtId="1" fontId="2" fillId="0" borderId="51" xfId="0" applyNumberFormat="1" applyFont="1" applyFill="1" applyBorder="1" applyAlignment="1" applyProtection="1">
      <alignment horizontal="left" vertical="center" wrapText="1"/>
      <protection hidden="1"/>
    </xf>
    <xf numFmtId="1" fontId="3" fillId="2" borderId="54" xfId="0" applyNumberFormat="1" applyFont="1" applyFill="1" applyBorder="1" applyAlignment="1" applyProtection="1">
      <alignment horizontal="left"/>
      <protection hidden="1"/>
    </xf>
    <xf numFmtId="1" fontId="1" fillId="2" borderId="54" xfId="0" applyNumberFormat="1" applyFont="1" applyFill="1" applyBorder="1" applyAlignment="1" applyProtection="1">
      <alignment horizontal="left" wrapText="1"/>
      <protection hidden="1"/>
    </xf>
    <xf numFmtId="1" fontId="8" fillId="2" borderId="86" xfId="0" applyNumberFormat="1" applyFont="1" applyFill="1" applyBorder="1" applyAlignment="1" applyProtection="1">
      <alignment wrapText="1"/>
      <protection hidden="1"/>
    </xf>
    <xf numFmtId="1" fontId="2" fillId="0" borderId="86" xfId="0" applyNumberFormat="1" applyFont="1" applyFill="1" applyBorder="1" applyAlignment="1" applyProtection="1">
      <protection hidden="1"/>
    </xf>
    <xf numFmtId="1" fontId="2" fillId="0" borderId="87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86" xfId="0" applyNumberFormat="1" applyFont="1" applyFill="1" applyBorder="1" applyAlignment="1" applyProtection="1">
      <protection hidden="1"/>
    </xf>
    <xf numFmtId="1" fontId="2" fillId="2" borderId="88" xfId="0" applyNumberFormat="1" applyFont="1" applyFill="1" applyBorder="1" applyAlignment="1" applyProtection="1">
      <protection hidden="1"/>
    </xf>
    <xf numFmtId="1" fontId="2" fillId="2" borderId="92" xfId="0" applyNumberFormat="1" applyFont="1" applyFill="1" applyBorder="1" applyAlignment="1" applyProtection="1"/>
    <xf numFmtId="1" fontId="2" fillId="2" borderId="93" xfId="0" applyNumberFormat="1" applyFont="1" applyFill="1" applyBorder="1" applyAlignment="1" applyProtection="1">
      <alignment wrapText="1"/>
      <protection hidden="1"/>
    </xf>
    <xf numFmtId="1" fontId="15" fillId="2" borderId="93" xfId="0" applyNumberFormat="1" applyFont="1" applyFill="1" applyBorder="1" applyAlignment="1" applyProtection="1">
      <protection hidden="1"/>
    </xf>
    <xf numFmtId="1" fontId="13" fillId="0" borderId="86" xfId="0" applyNumberFormat="1" applyFont="1" applyBorder="1"/>
    <xf numFmtId="1" fontId="10" fillId="2" borderId="86" xfId="0" applyNumberFormat="1" applyFont="1" applyFill="1" applyBorder="1"/>
    <xf numFmtId="1" fontId="2" fillId="0" borderId="9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4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96" xfId="0" applyNumberFormat="1" applyFont="1" applyFill="1" applyBorder="1" applyAlignment="1" applyProtection="1">
      <alignment wrapText="1"/>
    </xf>
    <xf numFmtId="1" fontId="2" fillId="2" borderId="95" xfId="0" applyNumberFormat="1" applyFont="1" applyFill="1" applyBorder="1" applyAlignment="1" applyProtection="1">
      <alignment wrapText="1"/>
    </xf>
    <xf numFmtId="1" fontId="2" fillId="2" borderId="95" xfId="0" applyNumberFormat="1" applyFont="1" applyFill="1" applyBorder="1" applyAlignment="1" applyProtection="1">
      <protection hidden="1"/>
    </xf>
    <xf numFmtId="1" fontId="2" fillId="0" borderId="95" xfId="0" applyNumberFormat="1" applyFont="1" applyFill="1" applyBorder="1" applyAlignment="1" applyProtection="1">
      <alignment horizontal="center" vertical="center" wrapText="1"/>
    </xf>
    <xf numFmtId="1" fontId="10" fillId="0" borderId="99" xfId="0" applyNumberFormat="1" applyFont="1" applyBorder="1" applyProtection="1"/>
    <xf numFmtId="1" fontId="2" fillId="0" borderId="90" xfId="0" applyNumberFormat="1" applyFont="1" applyFill="1" applyBorder="1" applyAlignment="1" applyProtection="1">
      <alignment horizontal="center" vertical="center" wrapText="1"/>
    </xf>
    <xf numFmtId="1" fontId="2" fillId="0" borderId="101" xfId="0" applyNumberFormat="1" applyFont="1" applyFill="1" applyBorder="1" applyAlignment="1" applyProtection="1">
      <alignment horizontal="center" vertical="center" wrapText="1"/>
    </xf>
    <xf numFmtId="1" fontId="2" fillId="0" borderId="96" xfId="0" applyNumberFormat="1" applyFont="1" applyFill="1" applyBorder="1" applyAlignment="1" applyProtection="1">
      <alignment horizontal="center"/>
    </xf>
    <xf numFmtId="1" fontId="2" fillId="0" borderId="95" xfId="0" applyNumberFormat="1" applyFont="1" applyFill="1" applyBorder="1" applyAlignment="1" applyProtection="1">
      <alignment horizontal="right"/>
    </xf>
    <xf numFmtId="1" fontId="2" fillId="0" borderId="95" xfId="0" applyNumberFormat="1" applyFont="1" applyFill="1" applyBorder="1" applyAlignment="1" applyProtection="1"/>
    <xf numFmtId="1" fontId="2" fillId="0" borderId="94" xfId="0" applyNumberFormat="1" applyFont="1" applyFill="1" applyBorder="1" applyAlignment="1" applyProtection="1"/>
    <xf numFmtId="1" fontId="2" fillId="0" borderId="96" xfId="0" applyNumberFormat="1" applyFont="1" applyFill="1" applyBorder="1" applyAlignment="1" applyProtection="1">
      <alignment horizontal="center" vertical="center" wrapText="1"/>
    </xf>
    <xf numFmtId="1" fontId="2" fillId="0" borderId="97" xfId="0" applyNumberFormat="1" applyFont="1" applyFill="1" applyBorder="1" applyAlignment="1" applyProtection="1">
      <alignment horizontal="left" vertical="center" wrapText="1"/>
    </xf>
    <xf numFmtId="1" fontId="2" fillId="0" borderId="90" xfId="0" applyNumberFormat="1" applyFont="1" applyFill="1" applyBorder="1" applyAlignment="1" applyProtection="1">
      <alignment horizontal="right" wrapText="1"/>
    </xf>
    <xf numFmtId="1" fontId="2" fillId="0" borderId="101" xfId="0" applyNumberFormat="1" applyFont="1" applyFill="1" applyBorder="1" applyAlignment="1" applyProtection="1">
      <alignment horizontal="right" wrapText="1"/>
    </xf>
    <xf numFmtId="1" fontId="2" fillId="0" borderId="91" xfId="0" applyNumberFormat="1" applyFont="1" applyFill="1" applyBorder="1" applyAlignment="1" applyProtection="1">
      <alignment horizontal="right"/>
    </xf>
    <xf numFmtId="1" fontId="2" fillId="6" borderId="90" xfId="0" applyNumberFormat="1" applyFont="1" applyFill="1" applyBorder="1" applyAlignment="1" applyProtection="1">
      <protection locked="0"/>
    </xf>
    <xf numFmtId="1" fontId="2" fillId="6" borderId="91" xfId="0" applyNumberFormat="1" applyFont="1" applyFill="1" applyBorder="1" applyAlignment="1" applyProtection="1">
      <protection locked="0"/>
    </xf>
    <xf numFmtId="1" fontId="2" fillId="6" borderId="102" xfId="0" applyNumberFormat="1" applyFont="1" applyFill="1" applyBorder="1" applyAlignment="1" applyProtection="1">
      <protection locked="0"/>
    </xf>
    <xf numFmtId="1" fontId="2" fillId="6" borderId="97" xfId="0" applyNumberFormat="1" applyFont="1" applyFill="1" applyBorder="1" applyAlignment="1" applyProtection="1">
      <protection locked="0"/>
    </xf>
    <xf numFmtId="1" fontId="2" fillId="0" borderId="96" xfId="0" applyNumberFormat="1" applyFont="1" applyFill="1" applyBorder="1" applyAlignment="1" applyProtection="1">
      <alignment horizontal="left" vertical="center" wrapText="1"/>
    </xf>
    <xf numFmtId="1" fontId="2" fillId="0" borderId="94" xfId="0" applyNumberFormat="1" applyFont="1" applyFill="1" applyBorder="1" applyAlignment="1" applyProtection="1">
      <alignment horizontal="left" vertical="center" wrapText="1"/>
    </xf>
    <xf numFmtId="1" fontId="2" fillId="0" borderId="100" xfId="0" applyNumberFormat="1" applyFont="1" applyFill="1" applyBorder="1" applyAlignment="1" applyProtection="1">
      <alignment horizontal="center" vertical="center" wrapText="1"/>
    </xf>
    <xf numFmtId="1" fontId="2" fillId="0" borderId="103" xfId="0" applyNumberFormat="1" applyFont="1" applyFill="1" applyBorder="1" applyAlignment="1" applyProtection="1">
      <alignment horizontal="center" vertical="center"/>
    </xf>
    <xf numFmtId="1" fontId="2" fillId="0" borderId="86" xfId="0" applyNumberFormat="1" applyFont="1" applyFill="1" applyBorder="1" applyAlignment="1" applyProtection="1">
      <alignment horizontal="center" vertical="center"/>
    </xf>
    <xf numFmtId="1" fontId="2" fillId="4" borderId="86" xfId="0" applyNumberFormat="1" applyFont="1" applyFill="1" applyBorder="1" applyAlignment="1" applyProtection="1"/>
    <xf numFmtId="1" fontId="10" fillId="4" borderId="86" xfId="0" applyNumberFormat="1" applyFont="1" applyFill="1" applyBorder="1" applyProtection="1"/>
    <xf numFmtId="1" fontId="2" fillId="6" borderId="95" xfId="0" applyNumberFormat="1" applyFont="1" applyFill="1" applyBorder="1" applyAlignment="1" applyProtection="1">
      <protection locked="0"/>
    </xf>
    <xf numFmtId="1" fontId="2" fillId="0" borderId="86" xfId="0" applyNumberFormat="1" applyFont="1" applyFill="1" applyBorder="1" applyAlignment="1" applyProtection="1"/>
    <xf numFmtId="1" fontId="6" fillId="4" borderId="86" xfId="0" applyNumberFormat="1" applyFont="1" applyFill="1" applyBorder="1" applyAlignment="1" applyProtection="1"/>
    <xf numFmtId="1" fontId="2" fillId="2" borderId="86" xfId="0" applyNumberFormat="1" applyFont="1" applyFill="1" applyBorder="1" applyAlignment="1" applyProtection="1"/>
    <xf numFmtId="1" fontId="2" fillId="6" borderId="89" xfId="0" applyNumberFormat="1" applyFont="1" applyFill="1" applyBorder="1" applyAlignment="1" applyProtection="1">
      <protection locked="0"/>
    </xf>
    <xf numFmtId="1" fontId="1" fillId="2" borderId="100" xfId="0" applyNumberFormat="1" applyFont="1" applyFill="1" applyBorder="1" applyAlignment="1" applyProtection="1">
      <alignment horizontal="left"/>
      <protection hidden="1"/>
    </xf>
    <xf numFmtId="1" fontId="2" fillId="0" borderId="90" xfId="0" applyNumberFormat="1" applyFont="1" applyFill="1" applyBorder="1" applyAlignment="1" applyProtection="1">
      <alignment horizontal="center" vertical="center"/>
      <protection hidden="1"/>
    </xf>
    <xf numFmtId="1" fontId="2" fillId="0" borderId="101" xfId="0" applyNumberFormat="1" applyFont="1" applyFill="1" applyBorder="1" applyAlignment="1" applyProtection="1">
      <alignment horizontal="center" vertical="center"/>
      <protection hidden="1"/>
    </xf>
    <xf numFmtId="1" fontId="2" fillId="0" borderId="87" xfId="0" applyNumberFormat="1" applyFont="1" applyFill="1" applyBorder="1" applyAlignment="1" applyProtection="1">
      <alignment horizontal="center" vertical="center" wrapText="1"/>
    </xf>
    <xf numFmtId="1" fontId="2" fillId="0" borderId="8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89" xfId="0" applyNumberFormat="1" applyFont="1" applyFill="1" applyBorder="1" applyAlignment="1" applyProtection="1">
      <alignment horizontal="left" vertical="center" wrapText="1"/>
      <protection hidden="1"/>
    </xf>
    <xf numFmtId="1" fontId="2" fillId="6" borderId="94" xfId="0" applyNumberFormat="1" applyFont="1" applyFill="1" applyBorder="1" applyAlignment="1" applyProtection="1">
      <protection locked="0"/>
    </xf>
    <xf numFmtId="1" fontId="2" fillId="6" borderId="100" xfId="0" applyNumberFormat="1" applyFont="1" applyFill="1" applyBorder="1" applyAlignment="1" applyProtection="1">
      <protection locked="0"/>
    </xf>
    <xf numFmtId="1" fontId="2" fillId="6" borderId="95" xfId="0" applyNumberFormat="1" applyFont="1" applyFill="1" applyBorder="1" applyAlignment="1" applyProtection="1">
      <alignment wrapText="1"/>
      <protection locked="0"/>
    </xf>
    <xf numFmtId="1" fontId="2" fillId="0" borderId="9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6" xfId="0" applyNumberFormat="1" applyFont="1" applyFill="1" applyBorder="1" applyAlignment="1" applyProtection="1">
      <alignment horizontal="left" vertical="center" wrapText="1"/>
      <protection hidden="1"/>
    </xf>
    <xf numFmtId="1" fontId="2" fillId="4" borderId="86" xfId="0" applyNumberFormat="1" applyFont="1" applyFill="1" applyBorder="1" applyAlignment="1" applyProtection="1">
      <protection hidden="1"/>
    </xf>
    <xf numFmtId="1" fontId="2" fillId="0" borderId="96" xfId="0" applyNumberFormat="1" applyFont="1" applyFill="1" applyBorder="1" applyAlignment="1" applyProtection="1">
      <alignment horizontal="center" vertical="center" wrapText="1"/>
    </xf>
    <xf numFmtId="1" fontId="2" fillId="0" borderId="91" xfId="0" applyNumberFormat="1" applyFont="1" applyFill="1" applyBorder="1" applyAlignment="1" applyProtection="1">
      <alignment horizontal="center" vertical="center" wrapText="1"/>
    </xf>
    <xf numFmtId="1" fontId="3" fillId="2" borderId="100" xfId="0" applyNumberFormat="1" applyFont="1" applyFill="1" applyBorder="1" applyAlignment="1" applyProtection="1">
      <alignment horizontal="left"/>
      <protection hidden="1"/>
    </xf>
    <xf numFmtId="1" fontId="1" fillId="2" borderId="100" xfId="0" applyNumberFormat="1" applyFont="1" applyFill="1" applyBorder="1" applyAlignment="1" applyProtection="1">
      <alignment horizontal="left" wrapText="1"/>
      <protection hidden="1"/>
    </xf>
    <xf numFmtId="1" fontId="2" fillId="0" borderId="9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left" vertical="center" wrapText="1"/>
      <protection hidden="1"/>
    </xf>
    <xf numFmtId="1" fontId="2" fillId="0" borderId="22" xfId="0" applyNumberFormat="1" applyFont="1" applyFill="1" applyBorder="1" applyAlignment="1" applyProtection="1">
      <alignment horizontal="left" vertical="center" wrapText="1"/>
      <protection hidden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" fontId="2" fillId="0" borderId="8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1" xfId="0" applyNumberFormat="1" applyFont="1" applyFill="1" applyBorder="1" applyAlignment="1" applyProtection="1">
      <alignment horizontal="center" vertical="center" wrapText="1"/>
    </xf>
    <xf numFmtId="1" fontId="2" fillId="0" borderId="95" xfId="0" applyNumberFormat="1" applyFont="1" applyFill="1" applyBorder="1" applyAlignment="1" applyProtection="1">
      <alignment horizontal="center" vertical="center" wrapText="1"/>
    </xf>
    <xf numFmtId="1" fontId="2" fillId="0" borderId="100" xfId="0" applyNumberFormat="1" applyFont="1" applyFill="1" applyBorder="1" applyAlignment="1" applyProtection="1">
      <alignment horizontal="center" vertical="center" wrapText="1"/>
    </xf>
    <xf numFmtId="1" fontId="2" fillId="0" borderId="5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1" xfId="0" applyNumberFormat="1" applyFont="1" applyFill="1" applyBorder="1" applyAlignment="1" applyProtection="1">
      <alignment horizontal="center" vertical="center" wrapText="1"/>
    </xf>
    <xf numFmtId="1" fontId="2" fillId="0" borderId="55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88" xfId="0" applyNumberFormat="1" applyFont="1" applyBorder="1"/>
    <xf numFmtId="1" fontId="2" fillId="0" borderId="35" xfId="0" applyNumberFormat="1" applyFont="1" applyFill="1" applyBorder="1" applyAlignment="1" applyProtection="1">
      <alignment horizontal="left" vertical="center" wrapText="1"/>
      <protection hidden="1"/>
    </xf>
    <xf numFmtId="1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1" fillId="2" borderId="0" xfId="0" applyNumberFormat="1" applyFont="1" applyFill="1" applyAlignment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left" vertical="center" wrapText="1"/>
      <protection hidden="1"/>
    </xf>
    <xf numFmtId="1" fontId="2" fillId="0" borderId="22" xfId="0" applyNumberFormat="1" applyFont="1" applyFill="1" applyBorder="1" applyAlignment="1" applyProtection="1">
      <alignment horizontal="left" vertical="center" wrapText="1"/>
      <protection hidden="1"/>
    </xf>
    <xf numFmtId="1" fontId="2" fillId="0" borderId="8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1" xfId="0" applyNumberFormat="1" applyFont="1" applyFill="1" applyBorder="1" applyAlignment="1" applyProtection="1">
      <alignment horizontal="center" vertical="center" wrapText="1"/>
    </xf>
    <xf numFmtId="1" fontId="2" fillId="0" borderId="35" xfId="0" applyNumberFormat="1" applyFont="1" applyFill="1" applyBorder="1" applyAlignment="1" applyProtection="1">
      <alignment horizontal="left" vertical="center" wrapText="1"/>
      <protection hidden="1"/>
    </xf>
    <xf numFmtId="1" fontId="2" fillId="0" borderId="5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4" xfId="0" applyNumberFormat="1" applyFont="1" applyFill="1" applyBorder="1" applyAlignment="1" applyProtection="1">
      <alignment horizontal="center" vertical="center" wrapText="1"/>
    </xf>
    <xf numFmtId="1" fontId="2" fillId="0" borderId="53" xfId="0" applyNumberFormat="1" applyFont="1" applyFill="1" applyBorder="1" applyAlignment="1" applyProtection="1">
      <alignment horizontal="center" vertical="center" wrapText="1"/>
    </xf>
    <xf numFmtId="1" fontId="2" fillId="0" borderId="51" xfId="0" applyNumberFormat="1" applyFont="1" applyFill="1" applyBorder="1" applyAlignment="1" applyProtection="1">
      <alignment horizontal="center" vertical="center" wrapText="1"/>
    </xf>
    <xf numFmtId="1" fontId="2" fillId="0" borderId="51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106" xfId="0" applyNumberFormat="1" applyFont="1" applyFill="1" applyBorder="1" applyAlignment="1" applyProtection="1">
      <alignment wrapText="1"/>
      <protection hidden="1"/>
    </xf>
    <xf numFmtId="1" fontId="2" fillId="0" borderId="106" xfId="0" applyNumberFormat="1" applyFont="1" applyFill="1" applyBorder="1" applyAlignment="1" applyProtection="1">
      <protection hidden="1"/>
    </xf>
    <xf numFmtId="1" fontId="2" fillId="0" borderId="52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51" xfId="0" applyNumberFormat="1" applyFont="1" applyFill="1" applyBorder="1" applyAlignment="1" applyProtection="1">
      <alignment wrapText="1"/>
    </xf>
    <xf numFmtId="1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left" vertical="center" wrapText="1"/>
      <protection hidden="1"/>
    </xf>
    <xf numFmtId="1" fontId="2" fillId="0" borderId="22" xfId="0" applyNumberFormat="1" applyFont="1" applyFill="1" applyBorder="1" applyAlignment="1" applyProtection="1">
      <alignment horizontal="left" vertical="center" wrapText="1"/>
      <protection hidden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" fontId="2" fillId="0" borderId="8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1" xfId="0" applyNumberFormat="1" applyFont="1" applyFill="1" applyBorder="1" applyAlignment="1" applyProtection="1">
      <alignment horizontal="center" vertical="center" wrapText="1"/>
    </xf>
    <xf numFmtId="1" fontId="2" fillId="0" borderId="95" xfId="0" applyNumberFormat="1" applyFont="1" applyFill="1" applyBorder="1" applyAlignment="1" applyProtection="1">
      <alignment horizontal="center" vertical="center" wrapText="1"/>
    </xf>
    <xf numFmtId="1" fontId="2" fillId="0" borderId="100" xfId="0" applyNumberFormat="1" applyFont="1" applyFill="1" applyBorder="1" applyAlignment="1" applyProtection="1">
      <alignment horizontal="center" vertical="center" wrapText="1"/>
    </xf>
    <xf numFmtId="1" fontId="2" fillId="0" borderId="35" xfId="0" applyNumberFormat="1" applyFont="1" applyFill="1" applyBorder="1" applyAlignment="1" applyProtection="1">
      <alignment horizontal="left" vertical="center" wrapText="1"/>
      <protection hidden="1"/>
    </xf>
    <xf numFmtId="1" fontId="2" fillId="0" borderId="5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1" xfId="0" applyNumberFormat="1" applyFont="1" applyFill="1" applyBorder="1" applyAlignment="1" applyProtection="1">
      <alignment horizontal="center" vertical="center" wrapText="1"/>
    </xf>
    <xf numFmtId="1" fontId="2" fillId="6" borderId="107" xfId="0" applyNumberFormat="1" applyFont="1" applyFill="1" applyBorder="1" applyAlignment="1" applyProtection="1">
      <protection locked="0"/>
    </xf>
    <xf numFmtId="1" fontId="2" fillId="0" borderId="106" xfId="0" applyNumberFormat="1" applyFont="1" applyFill="1" applyBorder="1" applyAlignment="1" applyProtection="1">
      <alignment horizontal="center" vertical="center"/>
    </xf>
    <xf numFmtId="1" fontId="2" fillId="4" borderId="106" xfId="0" applyNumberFormat="1" applyFont="1" applyFill="1" applyBorder="1" applyAlignment="1" applyProtection="1"/>
    <xf numFmtId="1" fontId="10" fillId="4" borderId="106" xfId="0" applyNumberFormat="1" applyFont="1" applyFill="1" applyBorder="1" applyProtection="1"/>
    <xf numFmtId="1" fontId="2" fillId="0" borderId="106" xfId="0" applyNumberFormat="1" applyFont="1" applyFill="1" applyBorder="1" applyAlignment="1" applyProtection="1"/>
    <xf numFmtId="1" fontId="6" fillId="4" borderId="106" xfId="0" applyNumberFormat="1" applyFont="1" applyFill="1" applyBorder="1" applyAlignment="1" applyProtection="1"/>
    <xf numFmtId="1" fontId="2" fillId="2" borderId="106" xfId="0" applyNumberFormat="1" applyFont="1" applyFill="1" applyBorder="1" applyAlignment="1" applyProtection="1"/>
    <xf numFmtId="1" fontId="2" fillId="4" borderId="106" xfId="0" applyNumberFormat="1" applyFont="1" applyFill="1" applyBorder="1" applyAlignment="1" applyProtection="1">
      <protection hidden="1"/>
    </xf>
    <xf numFmtId="1" fontId="2" fillId="2" borderId="106" xfId="0" applyNumberFormat="1" applyFont="1" applyFill="1" applyBorder="1" applyAlignment="1" applyProtection="1">
      <protection hidden="1"/>
    </xf>
    <xf numFmtId="1" fontId="13" fillId="0" borderId="106" xfId="0" applyNumberFormat="1" applyFont="1" applyBorder="1"/>
    <xf numFmtId="1" fontId="10" fillId="2" borderId="106" xfId="0" applyNumberFormat="1" applyFont="1" applyFill="1" applyBorder="1"/>
    <xf numFmtId="1" fontId="2" fillId="2" borderId="53" xfId="0" applyNumberFormat="1" applyFont="1" applyFill="1" applyBorder="1" applyAlignment="1" applyProtection="1">
      <alignment wrapText="1"/>
    </xf>
    <xf numFmtId="1" fontId="2" fillId="2" borderId="53" xfId="0" applyNumberFormat="1" applyFont="1" applyFill="1" applyBorder="1" applyAlignment="1" applyProtection="1">
      <protection hidden="1"/>
    </xf>
    <xf numFmtId="1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1" fillId="2" borderId="0" xfId="0" applyNumberFormat="1" applyFont="1" applyFill="1" applyAlignment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left" vertical="center" wrapText="1"/>
      <protection hidden="1"/>
    </xf>
    <xf numFmtId="1" fontId="2" fillId="0" borderId="22" xfId="0" applyNumberFormat="1" applyFont="1" applyFill="1" applyBorder="1" applyAlignment="1" applyProtection="1">
      <alignment horizontal="left" vertical="center" wrapText="1"/>
      <protection hidden="1"/>
    </xf>
    <xf numFmtId="1" fontId="2" fillId="0" borderId="100" xfId="0" applyNumberFormat="1" applyFont="1" applyFill="1" applyBorder="1" applyAlignment="1" applyProtection="1">
      <alignment horizontal="center" vertical="center" wrapText="1"/>
    </xf>
    <xf numFmtId="1" fontId="2" fillId="0" borderId="35" xfId="0" applyNumberFormat="1" applyFont="1" applyFill="1" applyBorder="1" applyAlignment="1" applyProtection="1">
      <alignment horizontal="left" vertical="center" wrapText="1"/>
      <protection hidden="1"/>
    </xf>
    <xf numFmtId="1" fontId="8" fillId="2" borderId="108" xfId="0" applyNumberFormat="1" applyFont="1" applyFill="1" applyBorder="1" applyAlignment="1" applyProtection="1">
      <alignment wrapText="1"/>
      <protection hidden="1"/>
    </xf>
    <xf numFmtId="1" fontId="2" fillId="0" borderId="108" xfId="0" applyNumberFormat="1" applyFont="1" applyFill="1" applyBorder="1" applyAlignment="1" applyProtection="1">
      <protection hidden="1"/>
    </xf>
    <xf numFmtId="1" fontId="2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108" xfId="0" applyNumberFormat="1" applyFont="1" applyFill="1" applyBorder="1" applyAlignment="1" applyProtection="1">
      <protection hidden="1"/>
    </xf>
    <xf numFmtId="1" fontId="2" fillId="2" borderId="110" xfId="0" applyNumberFormat="1" applyFont="1" applyFill="1" applyBorder="1" applyAlignment="1" applyProtection="1">
      <protection hidden="1"/>
    </xf>
    <xf numFmtId="1" fontId="2" fillId="0" borderId="111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114" xfId="0" applyNumberFormat="1" applyFont="1" applyFill="1" applyBorder="1" applyAlignment="1" applyProtection="1"/>
    <xf numFmtId="1" fontId="2" fillId="2" borderId="115" xfId="0" applyNumberFormat="1" applyFont="1" applyFill="1" applyBorder="1" applyAlignment="1" applyProtection="1">
      <alignment wrapText="1"/>
      <protection hidden="1"/>
    </xf>
    <xf numFmtId="1" fontId="15" fillId="2" borderId="115" xfId="0" applyNumberFormat="1" applyFont="1" applyFill="1" applyBorder="1" applyAlignment="1" applyProtection="1">
      <protection hidden="1"/>
    </xf>
    <xf numFmtId="1" fontId="13" fillId="0" borderId="108" xfId="0" applyNumberFormat="1" applyFont="1" applyBorder="1"/>
    <xf numFmtId="1" fontId="10" fillId="2" borderId="108" xfId="0" applyNumberFormat="1" applyFont="1" applyFill="1" applyBorder="1"/>
    <xf numFmtId="1" fontId="2" fillId="0" borderId="11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118" xfId="0" applyNumberFormat="1" applyFont="1" applyFill="1" applyBorder="1" applyAlignment="1" applyProtection="1">
      <alignment wrapText="1"/>
    </xf>
    <xf numFmtId="1" fontId="2" fillId="2" borderId="117" xfId="0" applyNumberFormat="1" applyFont="1" applyFill="1" applyBorder="1" applyAlignment="1" applyProtection="1">
      <alignment wrapText="1"/>
    </xf>
    <xf numFmtId="1" fontId="2" fillId="0" borderId="113" xfId="0" applyNumberFormat="1" applyFont="1" applyFill="1" applyBorder="1" applyAlignment="1" applyProtection="1">
      <alignment horizontal="center" vertical="center" wrapText="1"/>
    </xf>
    <xf numFmtId="1" fontId="2" fillId="2" borderId="117" xfId="0" applyNumberFormat="1" applyFont="1" applyFill="1" applyBorder="1" applyAlignment="1" applyProtection="1">
      <protection hidden="1"/>
    </xf>
    <xf numFmtId="1" fontId="2" fillId="0" borderId="117" xfId="0" applyNumberFormat="1" applyFont="1" applyFill="1" applyBorder="1" applyAlignment="1" applyProtection="1">
      <alignment horizontal="center" vertical="center" wrapText="1"/>
    </xf>
    <xf numFmtId="1" fontId="10" fillId="0" borderId="121" xfId="0" applyNumberFormat="1" applyFont="1" applyBorder="1" applyProtection="1"/>
    <xf numFmtId="1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left" vertical="center" wrapText="1"/>
      <protection hidden="1"/>
    </xf>
    <xf numFmtId="1" fontId="2" fillId="0" borderId="22" xfId="0" applyNumberFormat="1" applyFont="1" applyFill="1" applyBorder="1" applyAlignment="1" applyProtection="1">
      <alignment horizontal="left" vertical="center" wrapText="1"/>
      <protection hidden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" fontId="2" fillId="0" borderId="100" xfId="0" applyNumberFormat="1" applyFont="1" applyFill="1" applyBorder="1" applyAlignment="1" applyProtection="1">
      <alignment horizontal="center" vertical="center" wrapText="1"/>
    </xf>
    <xf numFmtId="1" fontId="2" fillId="0" borderId="35" xfId="0" applyNumberFormat="1" applyFont="1" applyFill="1" applyBorder="1" applyAlignment="1" applyProtection="1">
      <alignment horizontal="left" vertical="center" wrapText="1"/>
      <protection hidden="1"/>
    </xf>
    <xf numFmtId="1" fontId="2" fillId="0" borderId="11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3" xfId="0" applyNumberFormat="1" applyFont="1" applyFill="1" applyBorder="1" applyAlignment="1" applyProtection="1">
      <alignment horizontal="center" vertical="center" wrapText="1"/>
    </xf>
    <xf numFmtId="1" fontId="2" fillId="0" borderId="117" xfId="0" applyNumberFormat="1" applyFont="1" applyFill="1" applyBorder="1" applyAlignment="1" applyProtection="1">
      <alignment horizontal="center" vertical="center" wrapText="1"/>
    </xf>
    <xf numFmtId="1" fontId="2" fillId="0" borderId="112" xfId="0" applyNumberFormat="1" applyFont="1" applyFill="1" applyBorder="1" applyAlignment="1" applyProtection="1">
      <alignment horizontal="center" vertical="center" wrapText="1"/>
    </xf>
    <xf numFmtId="1" fontId="2" fillId="0" borderId="118" xfId="0" applyNumberFormat="1" applyFont="1" applyFill="1" applyBorder="1" applyAlignment="1" applyProtection="1">
      <alignment horizontal="center"/>
    </xf>
    <xf numFmtId="1" fontId="2" fillId="0" borderId="117" xfId="0" applyNumberFormat="1" applyFont="1" applyFill="1" applyBorder="1" applyAlignment="1" applyProtection="1">
      <alignment horizontal="right"/>
    </xf>
    <xf numFmtId="1" fontId="2" fillId="0" borderId="117" xfId="0" applyNumberFormat="1" applyFont="1" applyFill="1" applyBorder="1" applyAlignment="1" applyProtection="1"/>
    <xf numFmtId="1" fontId="2" fillId="0" borderId="116" xfId="0" applyNumberFormat="1" applyFont="1" applyFill="1" applyBorder="1" applyAlignment="1" applyProtection="1"/>
    <xf numFmtId="1" fontId="2" fillId="0" borderId="118" xfId="0" applyNumberFormat="1" applyFont="1" applyFill="1" applyBorder="1" applyAlignment="1" applyProtection="1">
      <alignment horizontal="center" vertical="center" wrapText="1"/>
    </xf>
    <xf numFmtId="1" fontId="2" fillId="0" borderId="119" xfId="0" applyNumberFormat="1" applyFont="1" applyFill="1" applyBorder="1" applyAlignment="1" applyProtection="1">
      <alignment horizontal="left" vertical="center" wrapText="1"/>
    </xf>
    <xf numFmtId="1" fontId="2" fillId="0" borderId="112" xfId="0" applyNumberFormat="1" applyFont="1" applyFill="1" applyBorder="1" applyAlignment="1" applyProtection="1">
      <alignment horizontal="right" wrapText="1"/>
    </xf>
    <xf numFmtId="1" fontId="2" fillId="0" borderId="113" xfId="0" applyNumberFormat="1" applyFont="1" applyFill="1" applyBorder="1" applyAlignment="1" applyProtection="1">
      <alignment horizontal="right"/>
    </xf>
    <xf numFmtId="1" fontId="2" fillId="6" borderId="112" xfId="0" applyNumberFormat="1" applyFont="1" applyFill="1" applyBorder="1" applyAlignment="1" applyProtection="1">
      <protection locked="0"/>
    </xf>
    <xf numFmtId="1" fontId="2" fillId="6" borderId="113" xfId="0" applyNumberFormat="1" applyFont="1" applyFill="1" applyBorder="1" applyAlignment="1" applyProtection="1">
      <protection locked="0"/>
    </xf>
    <xf numFmtId="1" fontId="2" fillId="6" borderId="119" xfId="0" applyNumberFormat="1" applyFont="1" applyFill="1" applyBorder="1" applyAlignment="1" applyProtection="1">
      <protection locked="0"/>
    </xf>
    <xf numFmtId="1" fontId="2" fillId="0" borderId="118" xfId="0" applyNumberFormat="1" applyFont="1" applyFill="1" applyBorder="1" applyAlignment="1" applyProtection="1">
      <alignment horizontal="left" vertical="center" wrapText="1"/>
    </xf>
    <xf numFmtId="1" fontId="2" fillId="0" borderId="116" xfId="0" applyNumberFormat="1" applyFont="1" applyFill="1" applyBorder="1" applyAlignment="1" applyProtection="1">
      <alignment horizontal="left" vertical="center" wrapText="1"/>
    </xf>
    <xf numFmtId="1" fontId="2" fillId="0" borderId="108" xfId="0" applyNumberFormat="1" applyFont="1" applyFill="1" applyBorder="1" applyAlignment="1" applyProtection="1">
      <alignment horizontal="center" vertical="center"/>
    </xf>
    <xf numFmtId="1" fontId="2" fillId="4" borderId="108" xfId="0" applyNumberFormat="1" applyFont="1" applyFill="1" applyBorder="1" applyAlignment="1" applyProtection="1"/>
    <xf numFmtId="1" fontId="10" fillId="4" borderId="108" xfId="0" applyNumberFormat="1" applyFont="1" applyFill="1" applyBorder="1" applyProtection="1"/>
    <xf numFmtId="1" fontId="2" fillId="6" borderId="117" xfId="0" applyNumberFormat="1" applyFont="1" applyFill="1" applyBorder="1" applyAlignment="1" applyProtection="1">
      <protection locked="0"/>
    </xf>
    <xf numFmtId="1" fontId="2" fillId="0" borderId="108" xfId="0" applyNumberFormat="1" applyFont="1" applyFill="1" applyBorder="1" applyAlignment="1" applyProtection="1"/>
    <xf numFmtId="1" fontId="6" fillId="4" borderId="108" xfId="0" applyNumberFormat="1" applyFont="1" applyFill="1" applyBorder="1" applyAlignment="1" applyProtection="1"/>
    <xf numFmtId="1" fontId="2" fillId="2" borderId="108" xfId="0" applyNumberFormat="1" applyFont="1" applyFill="1" applyBorder="1" applyAlignment="1" applyProtection="1"/>
    <xf numFmtId="1" fontId="2" fillId="6" borderId="111" xfId="0" applyNumberFormat="1" applyFont="1" applyFill="1" applyBorder="1" applyAlignment="1" applyProtection="1">
      <protection locked="0"/>
    </xf>
    <xf numFmtId="1" fontId="2" fillId="0" borderId="112" xfId="0" applyNumberFormat="1" applyFont="1" applyFill="1" applyBorder="1" applyAlignment="1" applyProtection="1">
      <alignment horizontal="center" vertical="center"/>
      <protection hidden="1"/>
    </xf>
    <xf numFmtId="1" fontId="2" fillId="0" borderId="109" xfId="0" applyNumberFormat="1" applyFont="1" applyFill="1" applyBorder="1" applyAlignment="1" applyProtection="1">
      <alignment horizontal="center" vertical="center" wrapText="1"/>
    </xf>
    <xf numFmtId="1" fontId="2" fillId="0" borderId="111" xfId="0" applyNumberFormat="1" applyFont="1" applyFill="1" applyBorder="1" applyAlignment="1" applyProtection="1">
      <alignment horizontal="left" vertical="center" wrapText="1"/>
      <protection hidden="1"/>
    </xf>
    <xf numFmtId="1" fontId="2" fillId="6" borderId="116" xfId="0" applyNumberFormat="1" applyFont="1" applyFill="1" applyBorder="1" applyAlignment="1" applyProtection="1">
      <protection locked="0"/>
    </xf>
    <xf numFmtId="1" fontId="2" fillId="6" borderId="117" xfId="0" applyNumberFormat="1" applyFont="1" applyFill="1" applyBorder="1" applyAlignment="1" applyProtection="1">
      <alignment wrapText="1"/>
      <protection locked="0"/>
    </xf>
    <xf numFmtId="1" fontId="2" fillId="0" borderId="11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8" xfId="0" applyNumberFormat="1" applyFont="1" applyFill="1" applyBorder="1" applyAlignment="1" applyProtection="1">
      <alignment horizontal="left" vertical="center" wrapText="1"/>
      <protection hidden="1"/>
    </xf>
    <xf numFmtId="1" fontId="2" fillId="4" borderId="108" xfId="0" applyNumberFormat="1" applyFont="1" applyFill="1" applyBorder="1" applyAlignment="1" applyProtection="1">
      <protection hidden="1"/>
    </xf>
    <xf numFmtId="1" fontId="2" fillId="0" borderId="118" xfId="0" applyNumberFormat="1" applyFont="1" applyFill="1" applyBorder="1" applyAlignment="1" applyProtection="1">
      <alignment horizontal="center" vertical="center" wrapText="1"/>
    </xf>
    <xf numFmtId="1" fontId="2" fillId="0" borderId="118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110" xfId="0" applyNumberFormat="1" applyFont="1" applyBorder="1"/>
    <xf numFmtId="1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1" fillId="2" borderId="0" xfId="0" applyNumberFormat="1" applyFont="1" applyFill="1" applyAlignment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left" vertical="center" wrapText="1"/>
      <protection hidden="1"/>
    </xf>
    <xf numFmtId="1" fontId="2" fillId="0" borderId="22" xfId="0" applyNumberFormat="1" applyFont="1" applyFill="1" applyBorder="1" applyAlignment="1" applyProtection="1">
      <alignment horizontal="left" vertical="center" wrapText="1"/>
      <protection hidden="1"/>
    </xf>
    <xf numFmtId="1" fontId="2" fillId="0" borderId="100" xfId="0" applyNumberFormat="1" applyFont="1" applyFill="1" applyBorder="1" applyAlignment="1" applyProtection="1">
      <alignment horizontal="center" vertical="center" wrapText="1"/>
    </xf>
    <xf numFmtId="1" fontId="2" fillId="0" borderId="35" xfId="0" applyNumberFormat="1" applyFont="1" applyFill="1" applyBorder="1" applyAlignment="1" applyProtection="1">
      <alignment horizontal="left" vertical="center" wrapText="1"/>
      <protection hidden="1"/>
    </xf>
    <xf numFmtId="1" fontId="2" fillId="0" borderId="11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3" xfId="0" applyNumberFormat="1" applyFont="1" applyFill="1" applyBorder="1" applyAlignment="1" applyProtection="1">
      <alignment horizontal="center" vertical="center" wrapText="1"/>
    </xf>
    <xf numFmtId="1" fontId="2" fillId="0" borderId="117" xfId="0" applyNumberFormat="1" applyFont="1" applyFill="1" applyBorder="1" applyAlignment="1" applyProtection="1">
      <alignment horizontal="center" vertical="center" wrapText="1"/>
    </xf>
    <xf numFmtId="1" fontId="2" fillId="0" borderId="118" xfId="0" applyNumberFormat="1" applyFont="1" applyFill="1" applyBorder="1" applyAlignment="1" applyProtection="1">
      <alignment horizontal="center" vertical="center" wrapText="1"/>
    </xf>
    <xf numFmtId="1" fontId="2" fillId="0" borderId="11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left" vertical="center" wrapText="1"/>
      <protection hidden="1"/>
    </xf>
    <xf numFmtId="1" fontId="2" fillId="0" borderId="22" xfId="0" applyNumberFormat="1" applyFont="1" applyFill="1" applyBorder="1" applyAlignment="1" applyProtection="1">
      <alignment horizontal="left" vertical="center" wrapText="1"/>
      <protection hidden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" fontId="2" fillId="0" borderId="100" xfId="0" applyNumberFormat="1" applyFont="1" applyFill="1" applyBorder="1" applyAlignment="1" applyProtection="1">
      <alignment horizontal="center" vertical="center" wrapText="1"/>
    </xf>
    <xf numFmtId="1" fontId="2" fillId="0" borderId="35" xfId="0" applyNumberFormat="1" applyFont="1" applyFill="1" applyBorder="1" applyAlignment="1" applyProtection="1">
      <alignment horizontal="left" vertical="center" wrapText="1"/>
      <protection hidden="1"/>
    </xf>
    <xf numFmtId="1" fontId="2" fillId="0" borderId="11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3" xfId="0" applyNumberFormat="1" applyFont="1" applyFill="1" applyBorder="1" applyAlignment="1" applyProtection="1">
      <alignment horizontal="center" vertical="center" wrapText="1"/>
    </xf>
    <xf numFmtId="1" fontId="2" fillId="0" borderId="117" xfId="0" applyNumberFormat="1" applyFont="1" applyFill="1" applyBorder="1" applyAlignment="1" applyProtection="1">
      <alignment horizontal="center" vertical="center" wrapText="1"/>
    </xf>
    <xf numFmtId="1" fontId="2" fillId="0" borderId="11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8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1" fillId="2" borderId="0" xfId="0" applyNumberFormat="1" applyFont="1" applyFill="1" applyAlignment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left" vertical="center" wrapText="1"/>
      <protection hidden="1"/>
    </xf>
    <xf numFmtId="1" fontId="2" fillId="0" borderId="22" xfId="0" applyNumberFormat="1" applyFont="1" applyFill="1" applyBorder="1" applyAlignment="1" applyProtection="1">
      <alignment horizontal="left" vertical="center" wrapText="1"/>
      <protection hidden="1"/>
    </xf>
    <xf numFmtId="1" fontId="2" fillId="0" borderId="100" xfId="0" applyNumberFormat="1" applyFont="1" applyFill="1" applyBorder="1" applyAlignment="1" applyProtection="1">
      <alignment horizontal="center" vertical="center" wrapText="1"/>
    </xf>
    <xf numFmtId="1" fontId="2" fillId="0" borderId="35" xfId="0" applyNumberFormat="1" applyFont="1" applyFill="1" applyBorder="1" applyAlignment="1" applyProtection="1">
      <alignment horizontal="left" vertical="center" wrapText="1"/>
      <protection hidden="1"/>
    </xf>
    <xf numFmtId="1" fontId="2" fillId="0" borderId="11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3" xfId="0" applyNumberFormat="1" applyFont="1" applyFill="1" applyBorder="1" applyAlignment="1" applyProtection="1">
      <alignment horizontal="center" vertical="center" wrapText="1"/>
    </xf>
    <xf numFmtId="1" fontId="2" fillId="0" borderId="117" xfId="0" applyNumberFormat="1" applyFont="1" applyFill="1" applyBorder="1" applyAlignment="1" applyProtection="1">
      <alignment horizontal="center" vertical="center" wrapText="1"/>
    </xf>
    <xf numFmtId="1" fontId="2" fillId="0" borderId="118" xfId="0" applyNumberFormat="1" applyFont="1" applyFill="1" applyBorder="1" applyAlignment="1" applyProtection="1">
      <alignment horizontal="center" vertical="center" wrapText="1"/>
    </xf>
    <xf numFmtId="1" fontId="2" fillId="0" borderId="11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left" vertical="center" wrapText="1"/>
      <protection hidden="1"/>
    </xf>
    <xf numFmtId="1" fontId="2" fillId="0" borderId="22" xfId="0" applyNumberFormat="1" applyFont="1" applyFill="1" applyBorder="1" applyAlignment="1" applyProtection="1">
      <alignment horizontal="left" vertical="center" wrapText="1"/>
      <protection hidden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" fontId="2" fillId="0" borderId="100" xfId="0" applyNumberFormat="1" applyFont="1" applyFill="1" applyBorder="1" applyAlignment="1" applyProtection="1">
      <alignment horizontal="center" vertical="center" wrapText="1"/>
    </xf>
    <xf numFmtId="1" fontId="2" fillId="0" borderId="35" xfId="0" applyNumberFormat="1" applyFont="1" applyFill="1" applyBorder="1" applyAlignment="1" applyProtection="1">
      <alignment horizontal="left" vertical="center" wrapText="1"/>
      <protection hidden="1"/>
    </xf>
    <xf numFmtId="1" fontId="2" fillId="0" borderId="11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3" xfId="0" applyNumberFormat="1" applyFont="1" applyFill="1" applyBorder="1" applyAlignment="1" applyProtection="1">
      <alignment horizontal="center" vertical="center" wrapText="1"/>
    </xf>
    <xf numFmtId="1" fontId="2" fillId="0" borderId="117" xfId="0" applyNumberFormat="1" applyFont="1" applyFill="1" applyBorder="1" applyAlignment="1" applyProtection="1">
      <alignment horizontal="center" vertical="center" wrapText="1"/>
    </xf>
    <xf numFmtId="1" fontId="2" fillId="0" borderId="11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8" xfId="0" applyNumberFormat="1" applyFont="1" applyFill="1" applyBorder="1" applyAlignment="1" applyProtection="1">
      <alignment horizontal="center" vertical="center" wrapText="1"/>
    </xf>
    <xf numFmtId="1" fontId="2" fillId="0" borderId="7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71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2" fillId="0" borderId="71" xfId="0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/>
    </xf>
    <xf numFmtId="1" fontId="2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75" xfId="0" applyNumberFormat="1" applyFont="1" applyFill="1" applyBorder="1" applyAlignment="1" applyProtection="1">
      <alignment horizontal="center" vertical="center"/>
      <protection hidden="1"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6" xfId="0" applyNumberFormat="1" applyFont="1" applyFill="1" applyBorder="1" applyAlignment="1" applyProtection="1">
      <alignment horizontal="center" vertical="center"/>
      <protection hidden="1"/>
    </xf>
    <xf numFmtId="1" fontId="2" fillId="0" borderId="3" xfId="0" applyNumberFormat="1" applyFont="1" applyFill="1" applyBorder="1" applyAlignment="1" applyProtection="1">
      <alignment horizontal="center" vertical="center"/>
      <protection hidden="1"/>
    </xf>
    <xf numFmtId="1" fontId="2" fillId="0" borderId="4" xfId="0" applyNumberFormat="1" applyFont="1" applyFill="1" applyBorder="1" applyAlignment="1" applyProtection="1">
      <alignment horizontal="center" vertical="center"/>
      <protection hidden="1"/>
    </xf>
    <xf numFmtId="1" fontId="3" fillId="2" borderId="67" xfId="0" applyNumberFormat="1" applyFont="1" applyFill="1" applyBorder="1" applyAlignment="1" applyProtection="1">
      <alignment horizontal="left" wrapText="1"/>
      <protection hidden="1"/>
    </xf>
    <xf numFmtId="1" fontId="2" fillId="0" borderId="7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7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6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6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66" xfId="0" applyNumberFormat="1" applyFont="1" applyFill="1" applyBorder="1" applyAlignment="1" applyProtection="1">
      <alignment horizontal="center" vertical="center" wrapText="1"/>
      <protection hidden="1"/>
    </xf>
    <xf numFmtId="1" fontId="1" fillId="2" borderId="0" xfId="0" applyNumberFormat="1" applyFont="1" applyFill="1" applyAlignment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/>
    </xf>
    <xf numFmtId="1" fontId="2" fillId="0" borderId="68" xfId="0" applyNumberFormat="1" applyFont="1" applyFill="1" applyBorder="1" applyAlignment="1" applyProtection="1">
      <alignment horizontal="center" vertical="center" wrapText="1"/>
    </xf>
    <xf numFmtId="1" fontId="2" fillId="0" borderId="59" xfId="0" applyNumberFormat="1" applyFont="1" applyFill="1" applyBorder="1" applyAlignment="1" applyProtection="1">
      <alignment horizontal="center" vertical="center" wrapText="1"/>
    </xf>
    <xf numFmtId="1" fontId="2" fillId="0" borderId="58" xfId="0" applyNumberFormat="1" applyFont="1" applyFill="1" applyBorder="1" applyAlignment="1" applyProtection="1">
      <alignment horizontal="center" vertical="center" wrapText="1"/>
    </xf>
    <xf numFmtId="1" fontId="2" fillId="0" borderId="3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69" xfId="0" applyNumberFormat="1" applyFont="1" applyFill="1" applyBorder="1" applyAlignment="1" applyProtection="1">
      <alignment horizontal="center" vertical="center" wrapText="1"/>
    </xf>
    <xf numFmtId="1" fontId="2" fillId="0" borderId="67" xfId="0" applyNumberFormat="1" applyFont="1" applyFill="1" applyBorder="1" applyAlignment="1" applyProtection="1">
      <alignment horizontal="center" vertical="center" wrapText="1"/>
    </xf>
    <xf numFmtId="1" fontId="2" fillId="0" borderId="66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9" fillId="0" borderId="58" xfId="0" applyNumberFormat="1" applyFont="1" applyFill="1" applyBorder="1" applyAlignment="1" applyProtection="1">
      <alignment horizontal="center" vertical="center" wrapText="1"/>
    </xf>
    <xf numFmtId="1" fontId="9" fillId="0" borderId="6" xfId="0" applyNumberFormat="1" applyFont="1" applyFill="1" applyBorder="1" applyAlignment="1" applyProtection="1">
      <alignment horizontal="center" vertical="center" wrapText="1"/>
    </xf>
    <xf numFmtId="1" fontId="9" fillId="0" borderId="4" xfId="0" applyNumberFormat="1" applyFont="1" applyFill="1" applyBorder="1" applyAlignment="1" applyProtection="1">
      <alignment horizontal="center" vertical="center" wrapText="1"/>
    </xf>
    <xf numFmtId="1" fontId="2" fillId="0" borderId="69" xfId="0" applyNumberFormat="1" applyFont="1" applyFill="1" applyBorder="1" applyAlignment="1" applyProtection="1">
      <alignment horizontal="center" vertical="center"/>
    </xf>
    <xf numFmtId="1" fontId="2" fillId="0" borderId="66" xfId="0" applyNumberFormat="1" applyFont="1" applyFill="1" applyBorder="1" applyAlignment="1" applyProtection="1">
      <alignment horizontal="center" vertical="center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1" fontId="2" fillId="0" borderId="67" xfId="0" applyNumberFormat="1" applyFont="1" applyFill="1" applyBorder="1" applyAlignment="1" applyProtection="1">
      <alignment horizontal="center" vertical="center"/>
    </xf>
    <xf numFmtId="1" fontId="2" fillId="0" borderId="6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75" xfId="0" applyNumberFormat="1" applyFont="1" applyFill="1" applyBorder="1" applyAlignment="1" applyProtection="1">
      <alignment horizontal="center" vertical="center" wrapText="1"/>
    </xf>
    <xf numFmtId="1" fontId="2" fillId="0" borderId="64" xfId="0" applyNumberFormat="1" applyFont="1" applyFill="1" applyBorder="1" applyAlignment="1" applyProtection="1">
      <alignment horizontal="center" vertical="center" wrapText="1"/>
    </xf>
    <xf numFmtId="1" fontId="2" fillId="0" borderId="71" xfId="0" applyNumberFormat="1" applyFont="1" applyBorder="1" applyAlignment="1" applyProtection="1">
      <alignment horizontal="center" vertical="center" wrapText="1"/>
      <protection hidden="1"/>
    </xf>
    <xf numFmtId="1" fontId="2" fillId="0" borderId="5" xfId="0" applyNumberFormat="1" applyFont="1" applyBorder="1" applyAlignment="1" applyProtection="1">
      <alignment horizontal="center" vertical="center" wrapText="1"/>
      <protection hidden="1"/>
    </xf>
    <xf numFmtId="1" fontId="2" fillId="0" borderId="6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64" xfId="0" applyNumberFormat="1" applyFont="1" applyBorder="1" applyAlignment="1" applyProtection="1">
      <alignment horizontal="center" vertical="center" wrapText="1"/>
      <protection hidden="1"/>
    </xf>
    <xf numFmtId="1" fontId="2" fillId="0" borderId="43" xfId="0" applyNumberFormat="1" applyFont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" fontId="2" fillId="0" borderId="17" xfId="0" applyNumberFormat="1" applyFont="1" applyFill="1" applyBorder="1" applyAlignment="1" applyProtection="1">
      <alignment horizontal="left" vertical="center" wrapText="1"/>
      <protection hidden="1"/>
    </xf>
    <xf numFmtId="1" fontId="2" fillId="0" borderId="22" xfId="0" applyNumberFormat="1" applyFont="1" applyFill="1" applyBorder="1" applyAlignment="1" applyProtection="1">
      <alignment horizontal="left" vertical="center" wrapText="1"/>
      <protection hidden="1"/>
    </xf>
    <xf numFmtId="1" fontId="2" fillId="0" borderId="7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76" xfId="0" applyNumberFormat="1" applyFont="1" applyFill="1" applyBorder="1" applyAlignment="1" applyProtection="1">
      <alignment horizontal="center" vertical="center" wrapText="1"/>
    </xf>
    <xf numFmtId="1" fontId="2" fillId="0" borderId="8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89" xfId="0" applyNumberFormat="1" applyFont="1" applyFill="1" applyBorder="1" applyAlignment="1" applyProtection="1">
      <alignment horizontal="center" vertical="center" wrapText="1"/>
    </xf>
    <xf numFmtId="1" fontId="2" fillId="0" borderId="89" xfId="0" applyNumberFormat="1" applyFont="1" applyFill="1" applyBorder="1" applyAlignment="1" applyProtection="1">
      <alignment horizontal="center" vertical="center"/>
    </xf>
    <xf numFmtId="1" fontId="2" fillId="0" borderId="97" xfId="0" applyNumberFormat="1" applyFont="1" applyFill="1" applyBorder="1" applyAlignment="1" applyProtection="1">
      <alignment horizontal="center" vertical="center"/>
      <protection hidden="1"/>
    </xf>
    <xf numFmtId="1" fontId="2" fillId="0" borderId="91" xfId="0" applyNumberFormat="1" applyFont="1" applyFill="1" applyBorder="1" applyAlignment="1" applyProtection="1">
      <alignment horizontal="center" vertical="center"/>
      <protection hidden="1"/>
    </xf>
    <xf numFmtId="1" fontId="3" fillId="2" borderId="100" xfId="0" applyNumberFormat="1" applyFont="1" applyFill="1" applyBorder="1" applyAlignment="1" applyProtection="1">
      <alignment horizontal="left" wrapText="1"/>
      <protection hidden="1"/>
    </xf>
    <xf numFmtId="1" fontId="2" fillId="0" borderId="9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7" xfId="0" applyNumberFormat="1" applyFont="1" applyFill="1" applyBorder="1" applyAlignment="1" applyProtection="1">
      <alignment horizontal="center" vertical="center" wrapText="1"/>
    </xf>
    <xf numFmtId="1" fontId="2" fillId="0" borderId="98" xfId="0" applyNumberFormat="1" applyFont="1" applyFill="1" applyBorder="1" applyAlignment="1" applyProtection="1">
      <alignment horizontal="center" vertical="center" wrapText="1"/>
    </xf>
    <xf numFmtId="1" fontId="2" fillId="0" borderId="91" xfId="0" applyNumberFormat="1" applyFont="1" applyFill="1" applyBorder="1" applyAlignment="1" applyProtection="1">
      <alignment horizontal="center" vertical="center" wrapText="1"/>
    </xf>
    <xf numFmtId="1" fontId="2" fillId="0" borderId="94" xfId="0" applyNumberFormat="1" applyFont="1" applyFill="1" applyBorder="1" applyAlignment="1" applyProtection="1">
      <alignment horizontal="center" vertical="center" wrapText="1"/>
    </xf>
    <xf numFmtId="1" fontId="2" fillId="0" borderId="100" xfId="0" applyNumberFormat="1" applyFont="1" applyFill="1" applyBorder="1" applyAlignment="1" applyProtection="1">
      <alignment horizontal="center" vertical="center" wrapText="1"/>
    </xf>
    <xf numFmtId="1" fontId="2" fillId="0" borderId="95" xfId="0" applyNumberFormat="1" applyFont="1" applyFill="1" applyBorder="1" applyAlignment="1" applyProtection="1">
      <alignment horizontal="center" vertical="center" wrapText="1"/>
    </xf>
    <xf numFmtId="1" fontId="9" fillId="0" borderId="91" xfId="0" applyNumberFormat="1" applyFont="1" applyFill="1" applyBorder="1" applyAlignment="1" applyProtection="1">
      <alignment horizontal="center" vertical="center" wrapText="1"/>
    </xf>
    <xf numFmtId="1" fontId="2" fillId="0" borderId="94" xfId="0" applyNumberFormat="1" applyFont="1" applyFill="1" applyBorder="1" applyAlignment="1" applyProtection="1">
      <alignment horizontal="center" vertical="center"/>
    </xf>
    <xf numFmtId="1" fontId="2" fillId="0" borderId="95" xfId="0" applyNumberFormat="1" applyFont="1" applyFill="1" applyBorder="1" applyAlignment="1" applyProtection="1">
      <alignment horizontal="center" vertical="center"/>
    </xf>
    <xf numFmtId="1" fontId="2" fillId="0" borderId="100" xfId="0" applyNumberFormat="1" applyFont="1" applyFill="1" applyBorder="1" applyAlignment="1" applyProtection="1">
      <alignment horizontal="center" vertical="center"/>
    </xf>
    <xf numFmtId="1" fontId="2" fillId="0" borderId="9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6" xfId="0" applyNumberFormat="1" applyFont="1" applyFill="1" applyBorder="1" applyAlignment="1" applyProtection="1">
      <alignment horizontal="center" vertical="center" wrapText="1"/>
    </xf>
    <xf numFmtId="1" fontId="2" fillId="0" borderId="89" xfId="0" applyNumberFormat="1" applyFont="1" applyBorder="1" applyAlignment="1" applyProtection="1">
      <alignment horizontal="center" vertical="center" wrapText="1"/>
      <protection hidden="1"/>
    </xf>
    <xf numFmtId="1" fontId="2" fillId="0" borderId="9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6" xfId="0" applyNumberFormat="1" applyFont="1" applyBorder="1" applyAlignment="1" applyProtection="1">
      <alignment horizontal="center" vertical="center" wrapText="1"/>
      <protection hidden="1"/>
    </xf>
    <xf numFmtId="1" fontId="2" fillId="0" borderId="90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89" xfId="0" applyNumberFormat="1" applyFont="1" applyFill="1" applyBorder="1" applyAlignment="1" applyProtection="1">
      <alignment horizontal="center" vertical="center" wrapText="1"/>
    </xf>
    <xf numFmtId="1" fontId="9" fillId="0" borderId="2" xfId="0" applyNumberFormat="1" applyFont="1" applyFill="1" applyBorder="1" applyAlignment="1" applyProtection="1">
      <alignment horizontal="center" vertical="center" wrapText="1"/>
    </xf>
    <xf numFmtId="1" fontId="9" fillId="0" borderId="5" xfId="0" applyNumberFormat="1" applyFont="1" applyFill="1" applyBorder="1" applyAlignment="1" applyProtection="1">
      <alignment horizontal="center" vertical="center" wrapText="1"/>
    </xf>
    <xf numFmtId="1" fontId="2" fillId="0" borderId="10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35" xfId="0" applyNumberFormat="1" applyFont="1" applyFill="1" applyBorder="1" applyAlignment="1" applyProtection="1">
      <alignment horizontal="left" vertical="center" wrapText="1"/>
      <protection hidden="1"/>
    </xf>
    <xf numFmtId="1" fontId="2" fillId="0" borderId="13" xfId="0" applyNumberFormat="1" applyFont="1" applyFill="1" applyBorder="1" applyAlignment="1" applyProtection="1">
      <alignment horizontal="left" vertical="center" wrapText="1"/>
      <protection hidden="1"/>
    </xf>
    <xf numFmtId="1" fontId="2" fillId="0" borderId="33" xfId="0" applyNumberFormat="1" applyFont="1" applyFill="1" applyBorder="1" applyAlignment="1" applyProtection="1">
      <alignment horizontal="left" vertical="center" wrapText="1"/>
      <protection hidden="1"/>
    </xf>
    <xf numFmtId="1" fontId="2" fillId="0" borderId="32" xfId="0" applyNumberFormat="1" applyFont="1" applyFill="1" applyBorder="1" applyAlignment="1" applyProtection="1">
      <alignment horizontal="left" vertical="center" wrapText="1"/>
      <protection hidden="1"/>
    </xf>
    <xf numFmtId="1" fontId="2" fillId="0" borderId="34" xfId="0" applyNumberFormat="1" applyFont="1" applyFill="1" applyBorder="1" applyAlignment="1" applyProtection="1">
      <alignment horizontal="left" vertical="center" wrapText="1"/>
      <protection hidden="1"/>
    </xf>
    <xf numFmtId="1" fontId="2" fillId="0" borderId="25" xfId="0" applyNumberFormat="1" applyFont="1" applyFill="1" applyBorder="1" applyAlignment="1" applyProtection="1">
      <alignment horizontal="left" vertical="center" wrapText="1"/>
      <protection hidden="1"/>
    </xf>
    <xf numFmtId="1" fontId="2" fillId="0" borderId="10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5" xfId="0" applyNumberFormat="1" applyFont="1" applyFill="1" applyBorder="1" applyAlignment="1" applyProtection="1">
      <alignment horizontal="center" vertical="center" wrapText="1"/>
    </xf>
    <xf numFmtId="1" fontId="2" fillId="0" borderId="55" xfId="0" applyNumberFormat="1" applyFont="1" applyFill="1" applyBorder="1" applyAlignment="1" applyProtection="1">
      <alignment horizontal="center" vertical="center"/>
    </xf>
    <xf numFmtId="1" fontId="2" fillId="0" borderId="51" xfId="0" applyNumberFormat="1" applyFont="1" applyFill="1" applyBorder="1" applyAlignment="1" applyProtection="1">
      <alignment horizontal="center" vertical="center" wrapText="1"/>
    </xf>
    <xf numFmtId="1" fontId="2" fillId="0" borderId="5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1" xfId="0" applyNumberFormat="1" applyFont="1" applyBorder="1" applyAlignment="1" applyProtection="1">
      <alignment horizontal="center" vertical="center" wrapText="1"/>
      <protection hidden="1"/>
    </xf>
    <xf numFmtId="1" fontId="3" fillId="2" borderId="54" xfId="0" applyNumberFormat="1" applyFont="1" applyFill="1" applyBorder="1" applyAlignment="1" applyProtection="1">
      <alignment horizontal="left" wrapText="1"/>
      <protection hidden="1"/>
    </xf>
    <xf numFmtId="1" fontId="2" fillId="0" borderId="5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4" xfId="0" applyNumberFormat="1" applyFont="1" applyFill="1" applyBorder="1" applyAlignment="1" applyProtection="1">
      <alignment horizontal="center" vertical="center" wrapText="1"/>
    </xf>
    <xf numFmtId="1" fontId="2" fillId="0" borderId="53" xfId="0" applyNumberFormat="1" applyFont="1" applyFill="1" applyBorder="1" applyAlignment="1" applyProtection="1">
      <alignment horizontal="center" vertical="center" wrapText="1"/>
    </xf>
    <xf numFmtId="1" fontId="2" fillId="0" borderId="53" xfId="0" applyNumberFormat="1" applyFont="1" applyFill="1" applyBorder="1" applyAlignment="1" applyProtection="1">
      <alignment horizontal="center" vertical="center"/>
    </xf>
    <xf numFmtId="1" fontId="2" fillId="0" borderId="54" xfId="0" applyNumberFormat="1" applyFont="1" applyFill="1" applyBorder="1" applyAlignment="1" applyProtection="1">
      <alignment horizontal="center" vertical="center"/>
    </xf>
    <xf numFmtId="1" fontId="2" fillId="0" borderId="11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1" xfId="0" applyNumberFormat="1" applyFont="1" applyFill="1" applyBorder="1" applyAlignment="1" applyProtection="1">
      <alignment horizontal="center" vertical="center"/>
    </xf>
    <xf numFmtId="1" fontId="2" fillId="0" borderId="119" xfId="0" applyNumberFormat="1" applyFont="1" applyFill="1" applyBorder="1" applyAlignment="1" applyProtection="1">
      <alignment horizontal="center" vertical="center" wrapText="1"/>
    </xf>
    <xf numFmtId="1" fontId="2" fillId="0" borderId="120" xfId="0" applyNumberFormat="1" applyFont="1" applyFill="1" applyBorder="1" applyAlignment="1" applyProtection="1">
      <alignment horizontal="center" vertical="center" wrapText="1"/>
    </xf>
    <xf numFmtId="1" fontId="2" fillId="0" borderId="113" xfId="0" applyNumberFormat="1" applyFont="1" applyFill="1" applyBorder="1" applyAlignment="1" applyProtection="1">
      <alignment horizontal="center" vertical="center" wrapText="1"/>
    </xf>
    <xf numFmtId="1" fontId="2" fillId="0" borderId="116" xfId="0" applyNumberFormat="1" applyFont="1" applyFill="1" applyBorder="1" applyAlignment="1" applyProtection="1">
      <alignment horizontal="center" vertical="center" wrapText="1"/>
    </xf>
    <xf numFmtId="1" fontId="2" fillId="0" borderId="117" xfId="0" applyNumberFormat="1" applyFont="1" applyFill="1" applyBorder="1" applyAlignment="1" applyProtection="1">
      <alignment horizontal="center" vertical="center" wrapText="1"/>
    </xf>
    <xf numFmtId="1" fontId="2" fillId="0" borderId="111" xfId="0" applyNumberFormat="1" applyFont="1" applyFill="1" applyBorder="1" applyAlignment="1" applyProtection="1">
      <alignment horizontal="center" vertical="center" wrapText="1"/>
    </xf>
    <xf numFmtId="1" fontId="2" fillId="0" borderId="119" xfId="0" applyNumberFormat="1" applyFont="1" applyFill="1" applyBorder="1" applyAlignment="1" applyProtection="1">
      <alignment horizontal="center" vertical="center"/>
      <protection hidden="1"/>
    </xf>
    <xf numFmtId="1" fontId="2" fillId="0" borderId="113" xfId="0" applyNumberFormat="1" applyFont="1" applyFill="1" applyBorder="1" applyAlignment="1" applyProtection="1">
      <alignment horizontal="center" vertical="center"/>
      <protection hidden="1"/>
    </xf>
    <xf numFmtId="1" fontId="2" fillId="0" borderId="120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113" xfId="0" applyNumberFormat="1" applyFont="1" applyFill="1" applyBorder="1" applyAlignment="1" applyProtection="1">
      <alignment horizontal="center" vertical="center" wrapText="1"/>
    </xf>
    <xf numFmtId="1" fontId="2" fillId="0" borderId="116" xfId="0" applyNumberFormat="1" applyFont="1" applyFill="1" applyBorder="1" applyAlignment="1" applyProtection="1">
      <alignment horizontal="center" vertical="center"/>
    </xf>
    <xf numFmtId="1" fontId="2" fillId="0" borderId="117" xfId="0" applyNumberFormat="1" applyFont="1" applyFill="1" applyBorder="1" applyAlignment="1" applyProtection="1">
      <alignment horizontal="center" vertical="center"/>
    </xf>
    <xf numFmtId="1" fontId="2" fillId="0" borderId="11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8" xfId="0" applyNumberFormat="1" applyFont="1" applyFill="1" applyBorder="1" applyAlignment="1" applyProtection="1">
      <alignment horizontal="center" vertical="center" wrapText="1"/>
    </xf>
    <xf numFmtId="1" fontId="2" fillId="0" borderId="111" xfId="0" applyNumberFormat="1" applyFont="1" applyBorder="1" applyAlignment="1" applyProtection="1">
      <alignment horizontal="center" vertical="center" wrapText="1"/>
      <protection hidden="1"/>
    </xf>
    <xf numFmtId="1" fontId="2" fillId="0" borderId="11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8" xfId="0" applyNumberFormat="1" applyFont="1" applyBorder="1" applyAlignment="1" applyProtection="1">
      <alignment horizontal="center" vertical="center" wrapText="1"/>
      <protection hidden="1"/>
    </xf>
  </cellXfs>
  <cellStyles count="5">
    <cellStyle name="Millares [0] 2" xfId="3" xr:uid="{00000000-0005-0000-0000-000000000000}"/>
    <cellStyle name="Millares 10 3" xfId="2" xr:uid="{00000000-0005-0000-0000-000001000000}"/>
    <cellStyle name="Normal" xfId="0" builtinId="0"/>
    <cellStyle name="Normal 2" xfId="4" xr:uid="{00000000-0005-0000-0000-000003000000}"/>
    <cellStyle name="Notas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MATRICES%20DE%20REGISTRO\MATRIZ%20REM\SA_18_V1.0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SEPTIEMBRE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OCTUBRE/116108S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NOVIEMBRE/116108S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DICIEMBRE/116108S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ENERO\116108S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FEBRERO\116108S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MARZO/116108S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ABRIL/116108S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MAYO/116108S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JUNIO/116108S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JULIO/116108S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AGOSTO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/>
          <cell r="C2"/>
          <cell r="D2"/>
          <cell r="E2"/>
          <cell r="F2"/>
          <cell r="G2"/>
        </row>
        <row r="3">
          <cell r="B3"/>
          <cell r="C3"/>
          <cell r="D3"/>
          <cell r="E3"/>
          <cell r="F3"/>
          <cell r="G3"/>
          <cell r="H3"/>
        </row>
        <row r="6">
          <cell r="B6"/>
          <cell r="C6"/>
          <cell r="D6"/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188"/>
  <sheetViews>
    <sheetView zoomScale="90" zoomScaleNormal="90" workbookViewId="0">
      <selection activeCell="A25" sqref="A25:A26"/>
    </sheetView>
  </sheetViews>
  <sheetFormatPr baseColWidth="10" defaultColWidth="11.42578125" defaultRowHeight="14.25" x14ac:dyDescent="0.2"/>
  <cols>
    <col min="1" max="1" width="48.140625" style="37" customWidth="1"/>
    <col min="2" max="2" width="23.28515625" style="37" customWidth="1"/>
    <col min="3" max="3" width="14.85546875" style="37" customWidth="1"/>
    <col min="4" max="4" width="16.28515625" style="37" customWidth="1"/>
    <col min="5" max="73" width="11.42578125" style="37"/>
    <col min="74" max="75" width="12.140625" style="37" customWidth="1"/>
    <col min="76" max="77" width="12.140625" style="38" customWidth="1"/>
    <col min="78" max="78" width="12.28515625" style="38" customWidth="1"/>
    <col min="79" max="104" width="12.28515625" style="39" hidden="1" customWidth="1"/>
    <col min="105" max="105" width="12.28515625" style="37" customWidth="1"/>
    <col min="106" max="16384" width="11.42578125" style="37"/>
  </cols>
  <sheetData>
    <row r="1" spans="1:90" ht="16.149999999999999" customHeight="1" x14ac:dyDescent="0.2">
      <c r="A1" s="36" t="s">
        <v>0</v>
      </c>
    </row>
    <row r="2" spans="1:90" ht="16.149999999999999" customHeight="1" x14ac:dyDescent="0.2">
      <c r="A2" s="36" t="str">
        <f>CONCATENATE("COMUNA: ",[1]NOMBRE!B2," - ","( ",[1]NOMBRE!C2,[1]NOMBRE!D2,[1]NOMBRE!E2,[1]NOMBRE!F2,[1]NOMBRE!G2," )")</f>
        <v>COMUNA:  - (  )</v>
      </c>
    </row>
    <row r="3" spans="1:90" ht="16.149999999999999" customHeight="1" x14ac:dyDescent="0.2">
      <c r="A3" s="36" t="str">
        <f>CONCATENATE("ESTABLECIMIENTO/ESTRATEGIA: ",[1]NOMBRE!B3," - ","( ",[1]NOMBRE!C3,[1]NOMBRE!D3,[1]NOMBRE!E3,[1]NOMBRE!F3,[1]NOMBRE!G3,[1]NOMBRE!H3," )")</f>
        <v>ESTABLECIMIENTO/ESTRATEGIA:  - (  )</v>
      </c>
    </row>
    <row r="4" spans="1:90" ht="16.149999999999999" customHeight="1" x14ac:dyDescent="0.2">
      <c r="A4" s="36" t="str">
        <f>CONCATENATE("MES: ",[1]NOMBRE!B6," - ","( ",[1]NOMBRE!C6,[1]NOMBRE!D6," )")</f>
        <v>MES:  - (  )</v>
      </c>
    </row>
    <row r="5" spans="1:90" ht="16.149999999999999" customHeight="1" x14ac:dyDescent="0.2">
      <c r="A5" s="36" t="str">
        <f>CONCATENATE("AÑO: ",[1]NOMBRE!B7)</f>
        <v>AÑO: 2018</v>
      </c>
    </row>
    <row r="6" spans="1:90" ht="15" x14ac:dyDescent="0.2">
      <c r="A6" s="584" t="s">
        <v>30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spans="1:90" ht="15" x14ac:dyDescent="0.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1:90" ht="31.15" customHeight="1" x14ac:dyDescent="0.2">
      <c r="A8" s="103" t="s">
        <v>31</v>
      </c>
      <c r="B8" s="104"/>
      <c r="C8" s="105"/>
      <c r="D8" s="105"/>
      <c r="E8" s="105"/>
      <c r="F8" s="105"/>
      <c r="G8" s="105"/>
      <c r="H8" s="105"/>
      <c r="I8" s="106"/>
      <c r="J8" s="104"/>
      <c r="K8" s="107"/>
      <c r="L8" s="105"/>
      <c r="M8" s="56"/>
      <c r="N8" s="56"/>
      <c r="O8" s="56"/>
      <c r="P8" s="56"/>
      <c r="Q8" s="56"/>
      <c r="R8" s="56"/>
      <c r="S8" s="56"/>
      <c r="T8" s="56"/>
      <c r="U8" s="56"/>
      <c r="V8" s="108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CG8" s="42"/>
      <c r="CH8" s="42"/>
      <c r="CI8" s="42"/>
      <c r="CJ8" s="42"/>
      <c r="CK8" s="42"/>
      <c r="CL8" s="42"/>
    </row>
    <row r="9" spans="1:90" ht="31.15" customHeight="1" x14ac:dyDescent="0.2">
      <c r="A9" s="109" t="s">
        <v>32</v>
      </c>
      <c r="B9" s="110"/>
      <c r="C9" s="110"/>
      <c r="D9" s="110"/>
      <c r="E9" s="110"/>
      <c r="F9" s="110"/>
      <c r="G9" s="110"/>
      <c r="H9" s="110"/>
      <c r="I9" s="110"/>
      <c r="J9" s="110"/>
      <c r="K9" s="111"/>
      <c r="L9" s="110"/>
      <c r="M9" s="112"/>
      <c r="N9" s="112"/>
      <c r="O9" s="56"/>
      <c r="P9" s="56"/>
      <c r="Q9" s="56"/>
      <c r="R9" s="56"/>
      <c r="S9" s="56"/>
      <c r="T9" s="56"/>
      <c r="U9" s="56"/>
      <c r="V9" s="108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8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CG9" s="42"/>
      <c r="CH9" s="42"/>
      <c r="CI9" s="42"/>
      <c r="CJ9" s="42"/>
      <c r="CK9" s="42"/>
      <c r="CL9" s="42"/>
    </row>
    <row r="10" spans="1:90" ht="25.15" customHeight="1" x14ac:dyDescent="0.2">
      <c r="A10" s="568" t="s">
        <v>19</v>
      </c>
      <c r="B10" s="568" t="s">
        <v>33</v>
      </c>
      <c r="C10" s="586" t="s">
        <v>28</v>
      </c>
      <c r="D10" s="587"/>
      <c r="E10" s="588"/>
      <c r="F10" s="592" t="s">
        <v>29</v>
      </c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3"/>
      <c r="AB10" s="593"/>
      <c r="AC10" s="593"/>
      <c r="AD10" s="593"/>
      <c r="AE10" s="593"/>
      <c r="AF10" s="593"/>
      <c r="AG10" s="593"/>
      <c r="AH10" s="593"/>
      <c r="AI10" s="593"/>
      <c r="AJ10" s="593"/>
      <c r="AK10" s="593"/>
      <c r="AL10" s="593"/>
      <c r="AM10" s="594"/>
      <c r="AN10" s="588" t="s">
        <v>1</v>
      </c>
      <c r="AO10" s="596" t="s">
        <v>18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CG10" s="42"/>
      <c r="CH10" s="42"/>
      <c r="CI10" s="42"/>
      <c r="CJ10" s="42"/>
      <c r="CK10" s="42"/>
      <c r="CL10" s="42"/>
    </row>
    <row r="11" spans="1:90" ht="16.149999999999999" customHeight="1" x14ac:dyDescent="0.2">
      <c r="A11" s="585"/>
      <c r="B11" s="585"/>
      <c r="C11" s="589"/>
      <c r="D11" s="590"/>
      <c r="E11" s="591"/>
      <c r="F11" s="592" t="s">
        <v>22</v>
      </c>
      <c r="G11" s="594"/>
      <c r="H11" s="592" t="s">
        <v>23</v>
      </c>
      <c r="I11" s="594"/>
      <c r="J11" s="592" t="s">
        <v>24</v>
      </c>
      <c r="K11" s="594"/>
      <c r="L11" s="592" t="s">
        <v>21</v>
      </c>
      <c r="M11" s="594"/>
      <c r="N11" s="592" t="s">
        <v>20</v>
      </c>
      <c r="O11" s="594"/>
      <c r="P11" s="599" t="s">
        <v>2</v>
      </c>
      <c r="Q11" s="600"/>
      <c r="R11" s="599" t="s">
        <v>3</v>
      </c>
      <c r="S11" s="600"/>
      <c r="T11" s="599" t="s">
        <v>4</v>
      </c>
      <c r="U11" s="600"/>
      <c r="V11" s="599" t="s">
        <v>5</v>
      </c>
      <c r="W11" s="600"/>
      <c r="X11" s="599" t="s">
        <v>6</v>
      </c>
      <c r="Y11" s="600"/>
      <c r="Z11" s="599" t="s">
        <v>7</v>
      </c>
      <c r="AA11" s="600"/>
      <c r="AB11" s="599" t="s">
        <v>8</v>
      </c>
      <c r="AC11" s="600"/>
      <c r="AD11" s="599" t="s">
        <v>9</v>
      </c>
      <c r="AE11" s="600"/>
      <c r="AF11" s="599" t="s">
        <v>10</v>
      </c>
      <c r="AG11" s="600"/>
      <c r="AH11" s="599" t="s">
        <v>11</v>
      </c>
      <c r="AI11" s="600"/>
      <c r="AJ11" s="599" t="s">
        <v>12</v>
      </c>
      <c r="AK11" s="600"/>
      <c r="AL11" s="599" t="s">
        <v>13</v>
      </c>
      <c r="AM11" s="600"/>
      <c r="AN11" s="595"/>
      <c r="AO11" s="597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CG11" s="42"/>
      <c r="CH11" s="42"/>
      <c r="CI11" s="42"/>
      <c r="CJ11" s="42"/>
      <c r="CK11" s="42"/>
      <c r="CL11" s="42"/>
    </row>
    <row r="12" spans="1:90" ht="16.149999999999999" customHeight="1" x14ac:dyDescent="0.2">
      <c r="A12" s="569"/>
      <c r="B12" s="569"/>
      <c r="C12" s="96" t="s">
        <v>14</v>
      </c>
      <c r="D12" s="113" t="s">
        <v>15</v>
      </c>
      <c r="E12" s="54" t="s">
        <v>16</v>
      </c>
      <c r="F12" s="32" t="s">
        <v>15</v>
      </c>
      <c r="G12" s="54" t="s">
        <v>16</v>
      </c>
      <c r="H12" s="32" t="s">
        <v>15</v>
      </c>
      <c r="I12" s="54" t="s">
        <v>16</v>
      </c>
      <c r="J12" s="32" t="s">
        <v>15</v>
      </c>
      <c r="K12" s="54" t="s">
        <v>16</v>
      </c>
      <c r="L12" s="32" t="s">
        <v>15</v>
      </c>
      <c r="M12" s="54" t="s">
        <v>16</v>
      </c>
      <c r="N12" s="32" t="s">
        <v>15</v>
      </c>
      <c r="O12" s="54" t="s">
        <v>16</v>
      </c>
      <c r="P12" s="32" t="s">
        <v>15</v>
      </c>
      <c r="Q12" s="54" t="s">
        <v>16</v>
      </c>
      <c r="R12" s="32" t="s">
        <v>15</v>
      </c>
      <c r="S12" s="54" t="s">
        <v>16</v>
      </c>
      <c r="T12" s="32" t="s">
        <v>15</v>
      </c>
      <c r="U12" s="54" t="s">
        <v>16</v>
      </c>
      <c r="V12" s="32" t="s">
        <v>15</v>
      </c>
      <c r="W12" s="54" t="s">
        <v>16</v>
      </c>
      <c r="X12" s="32" t="s">
        <v>15</v>
      </c>
      <c r="Y12" s="54" t="s">
        <v>16</v>
      </c>
      <c r="Z12" s="32" t="s">
        <v>15</v>
      </c>
      <c r="AA12" s="54" t="s">
        <v>16</v>
      </c>
      <c r="AB12" s="32" t="s">
        <v>15</v>
      </c>
      <c r="AC12" s="54" t="s">
        <v>16</v>
      </c>
      <c r="AD12" s="32" t="s">
        <v>15</v>
      </c>
      <c r="AE12" s="54" t="s">
        <v>16</v>
      </c>
      <c r="AF12" s="32" t="s">
        <v>15</v>
      </c>
      <c r="AG12" s="54" t="s">
        <v>16</v>
      </c>
      <c r="AH12" s="32" t="s">
        <v>15</v>
      </c>
      <c r="AI12" s="54" t="s">
        <v>16</v>
      </c>
      <c r="AJ12" s="32" t="s">
        <v>15</v>
      </c>
      <c r="AK12" s="54" t="s">
        <v>16</v>
      </c>
      <c r="AL12" s="32" t="s">
        <v>15</v>
      </c>
      <c r="AM12" s="54" t="s">
        <v>16</v>
      </c>
      <c r="AN12" s="591"/>
      <c r="AO12" s="598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CG12" s="42"/>
      <c r="CH12" s="42"/>
      <c r="CI12" s="42"/>
      <c r="CJ12" s="42"/>
      <c r="CK12" s="42"/>
      <c r="CL12" s="42"/>
    </row>
    <row r="13" spans="1:90" ht="16.149999999999999" customHeight="1" x14ac:dyDescent="0.2">
      <c r="A13" s="566" t="s">
        <v>34</v>
      </c>
      <c r="B13" s="65" t="s">
        <v>35</v>
      </c>
      <c r="C13" s="90">
        <f t="shared" ref="C13:C26" si="0">SUM(D13+E13)</f>
        <v>1</v>
      </c>
      <c r="D13" s="91">
        <f t="shared" ref="D13:D26" si="1">SUM(F13+H13+J13+L13+N13+P13+R13+T13+V13+X13+Z13+AB13+AD13+AF13+AH13+AJ13+AL13)</f>
        <v>1</v>
      </c>
      <c r="E13" s="2">
        <f t="shared" ref="E13:E26" si="2">SUM(G13+I13+K13+M13+O13+Q13+S13+U13+W13+Y13+AA13+AC13+AE13+AG13+AI13+AK13+AM13)</f>
        <v>0</v>
      </c>
      <c r="F13" s="3">
        <f>SUM(ENERO:DICIEMBRE!F13)</f>
        <v>0</v>
      </c>
      <c r="G13" s="3">
        <f>SUM(ENERO:DICIEMBRE!G13)</f>
        <v>0</v>
      </c>
      <c r="H13" s="3">
        <f>SUM(ENERO:DICIEMBRE!H13)</f>
        <v>0</v>
      </c>
      <c r="I13" s="3">
        <f>SUM(ENERO:DICIEMBRE!I13)</f>
        <v>0</v>
      </c>
      <c r="J13" s="3">
        <f>SUM(ENERO:DICIEMBRE!J13)</f>
        <v>0</v>
      </c>
      <c r="K13" s="3">
        <f>SUM(ENERO:DICIEMBRE!K13)</f>
        <v>0</v>
      </c>
      <c r="L13" s="3">
        <f>SUM(ENERO:DICIEMBRE!L13)</f>
        <v>0</v>
      </c>
      <c r="M13" s="3">
        <f>SUM(ENERO:DICIEMBRE!M13)</f>
        <v>0</v>
      </c>
      <c r="N13" s="3">
        <f>SUM(ENERO:DICIEMBRE!N13)</f>
        <v>0</v>
      </c>
      <c r="O13" s="3">
        <f>SUM(ENERO:DICIEMBRE!O13)</f>
        <v>0</v>
      </c>
      <c r="P13" s="3">
        <f>SUM(ENERO:DICIEMBRE!P13)</f>
        <v>0</v>
      </c>
      <c r="Q13" s="3">
        <f>SUM(ENERO:DICIEMBRE!Q13)</f>
        <v>0</v>
      </c>
      <c r="R13" s="3">
        <f>SUM(ENERO:DICIEMBRE!R13)</f>
        <v>0</v>
      </c>
      <c r="S13" s="3">
        <f>SUM(ENERO:DICIEMBRE!S13)</f>
        <v>0</v>
      </c>
      <c r="T13" s="3">
        <f>SUM(ENERO:DICIEMBRE!T13)</f>
        <v>0</v>
      </c>
      <c r="U13" s="3">
        <f>SUM(ENERO:DICIEMBRE!U13)</f>
        <v>0</v>
      </c>
      <c r="V13" s="3">
        <f>SUM(ENERO:DICIEMBRE!V13)</f>
        <v>0</v>
      </c>
      <c r="W13" s="3">
        <f>SUM(ENERO:DICIEMBRE!W13)</f>
        <v>0</v>
      </c>
      <c r="X13" s="3">
        <f>SUM(ENERO:DICIEMBRE!X13)</f>
        <v>0</v>
      </c>
      <c r="Y13" s="3">
        <f>SUM(ENERO:DICIEMBRE!Y13)</f>
        <v>0</v>
      </c>
      <c r="Z13" s="3">
        <f>SUM(ENERO:DICIEMBRE!Z13)</f>
        <v>0</v>
      </c>
      <c r="AA13" s="3">
        <f>SUM(ENERO:DICIEMBRE!AA13)</f>
        <v>0</v>
      </c>
      <c r="AB13" s="3">
        <f>SUM(ENERO:DICIEMBRE!AB13)</f>
        <v>0</v>
      </c>
      <c r="AC13" s="3">
        <f>SUM(ENERO:DICIEMBRE!AC13)</f>
        <v>0</v>
      </c>
      <c r="AD13" s="3">
        <f>SUM(ENERO:DICIEMBRE!AD13)</f>
        <v>0</v>
      </c>
      <c r="AE13" s="3">
        <f>SUM(ENERO:DICIEMBRE!AE13)</f>
        <v>0</v>
      </c>
      <c r="AF13" s="3">
        <f>SUM(ENERO:DICIEMBRE!AF13)</f>
        <v>0</v>
      </c>
      <c r="AG13" s="3">
        <f>SUM(ENERO:DICIEMBRE!AG13)</f>
        <v>0</v>
      </c>
      <c r="AH13" s="3">
        <f>SUM(ENERO:DICIEMBRE!AH13)</f>
        <v>0</v>
      </c>
      <c r="AI13" s="3">
        <f>SUM(ENERO:DICIEMBRE!AI13)</f>
        <v>0</v>
      </c>
      <c r="AJ13" s="3">
        <f>SUM(ENERO:DICIEMBRE!AJ13)</f>
        <v>0</v>
      </c>
      <c r="AK13" s="3">
        <f>SUM(ENERO:DICIEMBRE!AK13)</f>
        <v>0</v>
      </c>
      <c r="AL13" s="3">
        <f>SUM(ENERO:DICIEMBRE!AL13)</f>
        <v>1</v>
      </c>
      <c r="AM13" s="3">
        <f>SUM(ENERO:DICIEMBRE!AM13)</f>
        <v>0</v>
      </c>
      <c r="AN13" s="3">
        <f>SUM(ENERO:DICIEMBRE!AN13)</f>
        <v>0</v>
      </c>
      <c r="AO13" s="3">
        <f>SUM(ENERO:DICIEMBRE!AO13)</f>
        <v>0</v>
      </c>
      <c r="AP13" s="6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40"/>
      <c r="BC13" s="40"/>
      <c r="BD13" s="40"/>
      <c r="CB13" s="41"/>
      <c r="CG13" s="42">
        <v>0</v>
      </c>
      <c r="CH13" s="42">
        <v>0</v>
      </c>
      <c r="CI13" s="42">
        <v>0</v>
      </c>
      <c r="CJ13" s="42"/>
      <c r="CK13" s="42"/>
      <c r="CL13" s="42"/>
    </row>
    <row r="14" spans="1:90" ht="16.149999999999999" customHeight="1" x14ac:dyDescent="0.2">
      <c r="A14" s="601"/>
      <c r="B14" s="66" t="s">
        <v>36</v>
      </c>
      <c r="C14" s="114">
        <f t="shared" si="0"/>
        <v>367</v>
      </c>
      <c r="D14" s="115">
        <f t="shared" si="1"/>
        <v>155</v>
      </c>
      <c r="E14" s="69">
        <f t="shared" si="2"/>
        <v>212</v>
      </c>
      <c r="F14" s="3">
        <f>SUM(ENERO:DICIEMBRE!F14)</f>
        <v>10</v>
      </c>
      <c r="G14" s="3">
        <f>SUM(ENERO:DICIEMBRE!G14)</f>
        <v>8</v>
      </c>
      <c r="H14" s="3">
        <f>SUM(ENERO:DICIEMBRE!H14)</f>
        <v>38</v>
      </c>
      <c r="I14" s="3">
        <f>SUM(ENERO:DICIEMBRE!I14)</f>
        <v>19</v>
      </c>
      <c r="J14" s="3">
        <f>SUM(ENERO:DICIEMBRE!J14)</f>
        <v>39</v>
      </c>
      <c r="K14" s="3">
        <f>SUM(ENERO:DICIEMBRE!K14)</f>
        <v>41</v>
      </c>
      <c r="L14" s="3">
        <f>SUM(ENERO:DICIEMBRE!L14)</f>
        <v>34</v>
      </c>
      <c r="M14" s="3">
        <f>SUM(ENERO:DICIEMBRE!M14)</f>
        <v>37</v>
      </c>
      <c r="N14" s="3">
        <f>SUM(ENERO:DICIEMBRE!N14)</f>
        <v>2</v>
      </c>
      <c r="O14" s="3">
        <f>SUM(ENERO:DICIEMBRE!O14)</f>
        <v>4</v>
      </c>
      <c r="P14" s="3">
        <f>SUM(ENERO:DICIEMBRE!P14)</f>
        <v>8</v>
      </c>
      <c r="Q14" s="3">
        <f>SUM(ENERO:DICIEMBRE!Q14)</f>
        <v>11</v>
      </c>
      <c r="R14" s="3">
        <f>SUM(ENERO:DICIEMBRE!R14)</f>
        <v>5</v>
      </c>
      <c r="S14" s="3">
        <f>SUM(ENERO:DICIEMBRE!S14)</f>
        <v>7</v>
      </c>
      <c r="T14" s="3">
        <f>SUM(ENERO:DICIEMBRE!T14)</f>
        <v>6</v>
      </c>
      <c r="U14" s="3">
        <f>SUM(ENERO:DICIEMBRE!U14)</f>
        <v>15</v>
      </c>
      <c r="V14" s="3">
        <f>SUM(ENERO:DICIEMBRE!V14)</f>
        <v>1</v>
      </c>
      <c r="W14" s="3">
        <f>SUM(ENERO:DICIEMBRE!W14)</f>
        <v>19</v>
      </c>
      <c r="X14" s="3">
        <f>SUM(ENERO:DICIEMBRE!X14)</f>
        <v>2</v>
      </c>
      <c r="Y14" s="3">
        <f>SUM(ENERO:DICIEMBRE!Y14)</f>
        <v>5</v>
      </c>
      <c r="Z14" s="3">
        <f>SUM(ENERO:DICIEMBRE!Z14)</f>
        <v>4</v>
      </c>
      <c r="AA14" s="3">
        <f>SUM(ENERO:DICIEMBRE!AA14)</f>
        <v>17</v>
      </c>
      <c r="AB14" s="3">
        <f>SUM(ENERO:DICIEMBRE!AB14)</f>
        <v>1</v>
      </c>
      <c r="AC14" s="3">
        <f>SUM(ENERO:DICIEMBRE!AC14)</f>
        <v>10</v>
      </c>
      <c r="AD14" s="3">
        <f>SUM(ENERO:DICIEMBRE!AD14)</f>
        <v>5</v>
      </c>
      <c r="AE14" s="3">
        <f>SUM(ENERO:DICIEMBRE!AE14)</f>
        <v>9</v>
      </c>
      <c r="AF14" s="3">
        <f>SUM(ENERO:DICIEMBRE!AF14)</f>
        <v>0</v>
      </c>
      <c r="AG14" s="3">
        <f>SUM(ENERO:DICIEMBRE!AG14)</f>
        <v>8</v>
      </c>
      <c r="AH14" s="3">
        <f>SUM(ENERO:DICIEMBRE!AH14)</f>
        <v>0</v>
      </c>
      <c r="AI14" s="3">
        <f>SUM(ENERO:DICIEMBRE!AI14)</f>
        <v>1</v>
      </c>
      <c r="AJ14" s="3">
        <f>SUM(ENERO:DICIEMBRE!AJ14)</f>
        <v>0</v>
      </c>
      <c r="AK14" s="3">
        <f>SUM(ENERO:DICIEMBRE!AK14)</f>
        <v>1</v>
      </c>
      <c r="AL14" s="3">
        <f>SUM(ENERO:DICIEMBRE!AL14)</f>
        <v>0</v>
      </c>
      <c r="AM14" s="3">
        <f>SUM(ENERO:DICIEMBRE!AM14)</f>
        <v>0</v>
      </c>
      <c r="AN14" s="3">
        <f>SUM(ENERO:DICIEMBRE!AN14)</f>
        <v>367</v>
      </c>
      <c r="AO14" s="3">
        <f>SUM(ENERO:DICIEMBRE!AO14)</f>
        <v>0</v>
      </c>
      <c r="AP14" s="6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40"/>
      <c r="BC14" s="40"/>
      <c r="BD14" s="40"/>
      <c r="CA14" s="41"/>
      <c r="CB14" s="41"/>
      <c r="CG14" s="42">
        <v>0</v>
      </c>
      <c r="CH14" s="42">
        <v>0</v>
      </c>
      <c r="CI14" s="42">
        <v>0</v>
      </c>
      <c r="CJ14" s="42"/>
      <c r="CK14" s="42"/>
      <c r="CL14" s="42"/>
    </row>
    <row r="15" spans="1:90" ht="16.149999999999999" customHeight="1" x14ac:dyDescent="0.2">
      <c r="A15" s="601"/>
      <c r="B15" s="66" t="s">
        <v>37</v>
      </c>
      <c r="C15" s="114">
        <f t="shared" si="0"/>
        <v>4314</v>
      </c>
      <c r="D15" s="115">
        <f t="shared" si="1"/>
        <v>1778</v>
      </c>
      <c r="E15" s="69">
        <f t="shared" si="2"/>
        <v>2536</v>
      </c>
      <c r="F15" s="3">
        <f>SUM(ENERO:DICIEMBRE!F15)</f>
        <v>0</v>
      </c>
      <c r="G15" s="3">
        <f>SUM(ENERO:DICIEMBRE!G15)</f>
        <v>0</v>
      </c>
      <c r="H15" s="3">
        <f>SUM(ENERO:DICIEMBRE!H15)</f>
        <v>5</v>
      </c>
      <c r="I15" s="3">
        <f>SUM(ENERO:DICIEMBRE!I15)</f>
        <v>8</v>
      </c>
      <c r="J15" s="3">
        <f>SUM(ENERO:DICIEMBRE!J15)</f>
        <v>32</v>
      </c>
      <c r="K15" s="3">
        <f>SUM(ENERO:DICIEMBRE!K15)</f>
        <v>4</v>
      </c>
      <c r="L15" s="3">
        <f>SUM(ENERO:DICIEMBRE!L15)</f>
        <v>32</v>
      </c>
      <c r="M15" s="3">
        <f>SUM(ENERO:DICIEMBRE!M15)</f>
        <v>12</v>
      </c>
      <c r="N15" s="3">
        <f>SUM(ENERO:DICIEMBRE!N15)</f>
        <v>96</v>
      </c>
      <c r="O15" s="3">
        <f>SUM(ENERO:DICIEMBRE!O15)</f>
        <v>23</v>
      </c>
      <c r="P15" s="3">
        <f>SUM(ENERO:DICIEMBRE!P15)</f>
        <v>179</v>
      </c>
      <c r="Q15" s="3">
        <f>SUM(ENERO:DICIEMBRE!Q15)</f>
        <v>101</v>
      </c>
      <c r="R15" s="3">
        <f>SUM(ENERO:DICIEMBRE!R15)</f>
        <v>194</v>
      </c>
      <c r="S15" s="3">
        <f>SUM(ENERO:DICIEMBRE!S15)</f>
        <v>58</v>
      </c>
      <c r="T15" s="3">
        <f>SUM(ENERO:DICIEMBRE!T15)</f>
        <v>172</v>
      </c>
      <c r="U15" s="3">
        <f>SUM(ENERO:DICIEMBRE!U15)</f>
        <v>122</v>
      </c>
      <c r="V15" s="3">
        <f>SUM(ENERO:DICIEMBRE!V15)</f>
        <v>140</v>
      </c>
      <c r="W15" s="3">
        <f>SUM(ENERO:DICIEMBRE!W15)</f>
        <v>241</v>
      </c>
      <c r="X15" s="3">
        <f>SUM(ENERO:DICIEMBRE!X15)</f>
        <v>195</v>
      </c>
      <c r="Y15" s="3">
        <f>SUM(ENERO:DICIEMBRE!Y15)</f>
        <v>328</v>
      </c>
      <c r="Z15" s="3">
        <f>SUM(ENERO:DICIEMBRE!Z15)</f>
        <v>154</v>
      </c>
      <c r="AA15" s="3">
        <f>SUM(ENERO:DICIEMBRE!AA15)</f>
        <v>414</v>
      </c>
      <c r="AB15" s="3">
        <f>SUM(ENERO:DICIEMBRE!AB15)</f>
        <v>216</v>
      </c>
      <c r="AC15" s="3">
        <f>SUM(ENERO:DICIEMBRE!AC15)</f>
        <v>401</v>
      </c>
      <c r="AD15" s="3">
        <f>SUM(ENERO:DICIEMBRE!AD15)</f>
        <v>137</v>
      </c>
      <c r="AE15" s="3">
        <f>SUM(ENERO:DICIEMBRE!AE15)</f>
        <v>367</v>
      </c>
      <c r="AF15" s="3">
        <f>SUM(ENERO:DICIEMBRE!AF15)</f>
        <v>128</v>
      </c>
      <c r="AG15" s="3">
        <f>SUM(ENERO:DICIEMBRE!AG15)</f>
        <v>243</v>
      </c>
      <c r="AH15" s="3">
        <f>SUM(ENERO:DICIEMBRE!AH15)</f>
        <v>57</v>
      </c>
      <c r="AI15" s="3">
        <f>SUM(ENERO:DICIEMBRE!AI15)</f>
        <v>91</v>
      </c>
      <c r="AJ15" s="3">
        <f>SUM(ENERO:DICIEMBRE!AJ15)</f>
        <v>32</v>
      </c>
      <c r="AK15" s="3">
        <f>SUM(ENERO:DICIEMBRE!AK15)</f>
        <v>55</v>
      </c>
      <c r="AL15" s="3">
        <f>SUM(ENERO:DICIEMBRE!AL15)</f>
        <v>9</v>
      </c>
      <c r="AM15" s="3">
        <f>SUM(ENERO:DICIEMBRE!AM15)</f>
        <v>68</v>
      </c>
      <c r="AN15" s="3">
        <f>SUM(ENERO:DICIEMBRE!AN15)</f>
        <v>4314</v>
      </c>
      <c r="AO15" s="3">
        <f>SUM(ENERO:DICIEMBRE!AO15)</f>
        <v>0</v>
      </c>
      <c r="AP15" s="6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40"/>
      <c r="BC15" s="40"/>
      <c r="BD15" s="40"/>
      <c r="CG15" s="42">
        <v>0</v>
      </c>
      <c r="CH15" s="42">
        <v>0</v>
      </c>
      <c r="CI15" s="42">
        <v>0</v>
      </c>
      <c r="CJ15" s="42"/>
      <c r="CK15" s="42"/>
      <c r="CL15" s="42"/>
    </row>
    <row r="16" spans="1:90" ht="16.149999999999999" customHeight="1" x14ac:dyDescent="0.2">
      <c r="A16" s="601"/>
      <c r="B16" s="66" t="s">
        <v>38</v>
      </c>
      <c r="C16" s="114">
        <f t="shared" si="0"/>
        <v>0</v>
      </c>
      <c r="D16" s="115">
        <f t="shared" si="1"/>
        <v>0</v>
      </c>
      <c r="E16" s="69">
        <f t="shared" si="2"/>
        <v>0</v>
      </c>
      <c r="F16" s="3">
        <f>SUM(ENERO:DICIEMBRE!F16)</f>
        <v>0</v>
      </c>
      <c r="G16" s="3">
        <f>SUM(ENERO:DICIEMBRE!G16)</f>
        <v>0</v>
      </c>
      <c r="H16" s="3">
        <f>SUM(ENERO:DICIEMBRE!H16)</f>
        <v>0</v>
      </c>
      <c r="I16" s="3">
        <f>SUM(ENERO:DICIEMBRE!I16)</f>
        <v>0</v>
      </c>
      <c r="J16" s="3">
        <f>SUM(ENERO:DICIEMBRE!J16)</f>
        <v>0</v>
      </c>
      <c r="K16" s="3">
        <f>SUM(ENERO:DICIEMBRE!K16)</f>
        <v>0</v>
      </c>
      <c r="L16" s="3">
        <f>SUM(ENERO:DICIEMBRE!L16)</f>
        <v>0</v>
      </c>
      <c r="M16" s="3">
        <f>SUM(ENERO:DICIEMBRE!M16)</f>
        <v>0</v>
      </c>
      <c r="N16" s="3">
        <f>SUM(ENERO:DICIEMBRE!N16)</f>
        <v>0</v>
      </c>
      <c r="O16" s="3">
        <f>SUM(ENERO:DICIEMBRE!O16)</f>
        <v>0</v>
      </c>
      <c r="P16" s="3">
        <f>SUM(ENERO:DICIEMBRE!P16)</f>
        <v>0</v>
      </c>
      <c r="Q16" s="3">
        <f>SUM(ENERO:DICIEMBRE!Q16)</f>
        <v>0</v>
      </c>
      <c r="R16" s="3">
        <f>SUM(ENERO:DICIEMBRE!R16)</f>
        <v>0</v>
      </c>
      <c r="S16" s="3">
        <f>SUM(ENERO:DICIEMBRE!S16)</f>
        <v>0</v>
      </c>
      <c r="T16" s="3">
        <f>SUM(ENERO:DICIEMBRE!T16)</f>
        <v>0</v>
      </c>
      <c r="U16" s="3">
        <f>SUM(ENERO:DICIEMBRE!U16)</f>
        <v>0</v>
      </c>
      <c r="V16" s="3">
        <f>SUM(ENERO:DICIEMBRE!V16)</f>
        <v>0</v>
      </c>
      <c r="W16" s="3">
        <f>SUM(ENERO:DICIEMBRE!W16)</f>
        <v>0</v>
      </c>
      <c r="X16" s="3">
        <f>SUM(ENERO:DICIEMBRE!X16)</f>
        <v>0</v>
      </c>
      <c r="Y16" s="3">
        <f>SUM(ENERO:DICIEMBRE!Y16)</f>
        <v>0</v>
      </c>
      <c r="Z16" s="3">
        <f>SUM(ENERO:DICIEMBRE!Z16)</f>
        <v>0</v>
      </c>
      <c r="AA16" s="3">
        <f>SUM(ENERO:DICIEMBRE!AA16)</f>
        <v>0</v>
      </c>
      <c r="AB16" s="3">
        <f>SUM(ENERO:DICIEMBRE!AB16)</f>
        <v>0</v>
      </c>
      <c r="AC16" s="3">
        <f>SUM(ENERO:DICIEMBRE!AC16)</f>
        <v>0</v>
      </c>
      <c r="AD16" s="3">
        <f>SUM(ENERO:DICIEMBRE!AD16)</f>
        <v>0</v>
      </c>
      <c r="AE16" s="3">
        <f>SUM(ENERO:DICIEMBRE!AE16)</f>
        <v>0</v>
      </c>
      <c r="AF16" s="3">
        <f>SUM(ENERO:DICIEMBRE!AF16)</f>
        <v>0</v>
      </c>
      <c r="AG16" s="3">
        <f>SUM(ENERO:DICIEMBRE!AG16)</f>
        <v>0</v>
      </c>
      <c r="AH16" s="3">
        <f>SUM(ENERO:DICIEMBRE!AH16)</f>
        <v>0</v>
      </c>
      <c r="AI16" s="3">
        <f>SUM(ENERO:DICIEMBRE!AI16)</f>
        <v>0</v>
      </c>
      <c r="AJ16" s="3">
        <f>SUM(ENERO:DICIEMBRE!AJ16)</f>
        <v>0</v>
      </c>
      <c r="AK16" s="3">
        <f>SUM(ENERO:DICIEMBRE!AK16)</f>
        <v>0</v>
      </c>
      <c r="AL16" s="3">
        <f>SUM(ENERO:DICIEMBRE!AL16)</f>
        <v>0</v>
      </c>
      <c r="AM16" s="3">
        <f>SUM(ENERO:DICIEMBRE!AM16)</f>
        <v>0</v>
      </c>
      <c r="AN16" s="3">
        <f>SUM(ENERO:DICIEMBRE!AN16)</f>
        <v>0</v>
      </c>
      <c r="AO16" s="3">
        <f>SUM(ENERO:DICIEMBRE!AO16)</f>
        <v>0</v>
      </c>
      <c r="AP16" s="6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40"/>
      <c r="BC16" s="40"/>
      <c r="BD16" s="40"/>
      <c r="CB16" s="41"/>
      <c r="CG16" s="42">
        <v>0</v>
      </c>
      <c r="CH16" s="42">
        <v>0</v>
      </c>
      <c r="CI16" s="42">
        <v>0</v>
      </c>
      <c r="CJ16" s="42"/>
      <c r="CK16" s="42"/>
      <c r="CL16" s="42"/>
    </row>
    <row r="17" spans="1:90" ht="16.149999999999999" customHeight="1" x14ac:dyDescent="0.2">
      <c r="A17" s="601"/>
      <c r="B17" s="66" t="s">
        <v>39</v>
      </c>
      <c r="C17" s="114">
        <f t="shared" si="0"/>
        <v>1584</v>
      </c>
      <c r="D17" s="115">
        <f t="shared" si="1"/>
        <v>763</v>
      </c>
      <c r="E17" s="69">
        <f t="shared" si="2"/>
        <v>821</v>
      </c>
      <c r="F17" s="3">
        <f>SUM(ENERO:DICIEMBRE!F17)</f>
        <v>1</v>
      </c>
      <c r="G17" s="3">
        <f>SUM(ENERO:DICIEMBRE!G17)</f>
        <v>0</v>
      </c>
      <c r="H17" s="3">
        <f>SUM(ENERO:DICIEMBRE!H17)</f>
        <v>91</v>
      </c>
      <c r="I17" s="3">
        <f>SUM(ENERO:DICIEMBRE!I17)</f>
        <v>9</v>
      </c>
      <c r="J17" s="3">
        <f>SUM(ENERO:DICIEMBRE!J17)</f>
        <v>131</v>
      </c>
      <c r="K17" s="3">
        <f>SUM(ENERO:DICIEMBRE!K17)</f>
        <v>56</v>
      </c>
      <c r="L17" s="3">
        <f>SUM(ENERO:DICIEMBRE!L17)</f>
        <v>42</v>
      </c>
      <c r="M17" s="3">
        <f>SUM(ENERO:DICIEMBRE!M17)</f>
        <v>81</v>
      </c>
      <c r="N17" s="3">
        <f>SUM(ENERO:DICIEMBRE!N17)</f>
        <v>63</v>
      </c>
      <c r="O17" s="3">
        <f>SUM(ENERO:DICIEMBRE!O17)</f>
        <v>24</v>
      </c>
      <c r="P17" s="3">
        <f>SUM(ENERO:DICIEMBRE!P17)</f>
        <v>38</v>
      </c>
      <c r="Q17" s="3">
        <f>SUM(ENERO:DICIEMBRE!Q17)</f>
        <v>66</v>
      </c>
      <c r="R17" s="3">
        <f>SUM(ENERO:DICIEMBRE!R17)</f>
        <v>51</v>
      </c>
      <c r="S17" s="3">
        <f>SUM(ENERO:DICIEMBRE!S17)</f>
        <v>36</v>
      </c>
      <c r="T17" s="3">
        <f>SUM(ENERO:DICIEMBRE!T17)</f>
        <v>52</v>
      </c>
      <c r="U17" s="3">
        <f>SUM(ENERO:DICIEMBRE!U17)</f>
        <v>46</v>
      </c>
      <c r="V17" s="3">
        <f>SUM(ENERO:DICIEMBRE!V17)</f>
        <v>18</v>
      </c>
      <c r="W17" s="3">
        <f>SUM(ENERO:DICIEMBRE!W17)</f>
        <v>110</v>
      </c>
      <c r="X17" s="3">
        <f>SUM(ENERO:DICIEMBRE!X17)</f>
        <v>33</v>
      </c>
      <c r="Y17" s="3">
        <f>SUM(ENERO:DICIEMBRE!Y17)</f>
        <v>70</v>
      </c>
      <c r="Z17" s="3">
        <f>SUM(ENERO:DICIEMBRE!Z17)</f>
        <v>74</v>
      </c>
      <c r="AA17" s="3">
        <f>SUM(ENERO:DICIEMBRE!AA17)</f>
        <v>120</v>
      </c>
      <c r="AB17" s="3">
        <f>SUM(ENERO:DICIEMBRE!AB17)</f>
        <v>77</v>
      </c>
      <c r="AC17" s="3">
        <f>SUM(ENERO:DICIEMBRE!AC17)</f>
        <v>60</v>
      </c>
      <c r="AD17" s="3">
        <f>SUM(ENERO:DICIEMBRE!AD17)</f>
        <v>28</v>
      </c>
      <c r="AE17" s="3">
        <f>SUM(ENERO:DICIEMBRE!AE17)</f>
        <v>68</v>
      </c>
      <c r="AF17" s="3">
        <f>SUM(ENERO:DICIEMBRE!AF17)</f>
        <v>49</v>
      </c>
      <c r="AG17" s="3">
        <f>SUM(ENERO:DICIEMBRE!AG17)</f>
        <v>53</v>
      </c>
      <c r="AH17" s="3">
        <f>SUM(ENERO:DICIEMBRE!AH17)</f>
        <v>7</v>
      </c>
      <c r="AI17" s="3">
        <f>SUM(ENERO:DICIEMBRE!AI17)</f>
        <v>22</v>
      </c>
      <c r="AJ17" s="3">
        <f>SUM(ENERO:DICIEMBRE!AJ17)</f>
        <v>8</v>
      </c>
      <c r="AK17" s="3">
        <f>SUM(ENERO:DICIEMBRE!AK17)</f>
        <v>0</v>
      </c>
      <c r="AL17" s="3">
        <f>SUM(ENERO:DICIEMBRE!AL17)</f>
        <v>0</v>
      </c>
      <c r="AM17" s="3">
        <f>SUM(ENERO:DICIEMBRE!AM17)</f>
        <v>0</v>
      </c>
      <c r="AN17" s="3">
        <f>SUM(ENERO:DICIEMBRE!AN17)</f>
        <v>1584</v>
      </c>
      <c r="AO17" s="3">
        <f>SUM(ENERO:DICIEMBRE!AO17)</f>
        <v>0</v>
      </c>
      <c r="AP17" s="6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40"/>
      <c r="BC17" s="40"/>
      <c r="BD17" s="40"/>
      <c r="CG17" s="42">
        <v>0</v>
      </c>
      <c r="CH17" s="42">
        <v>0</v>
      </c>
      <c r="CI17" s="42">
        <v>0</v>
      </c>
      <c r="CJ17" s="42"/>
      <c r="CK17" s="42"/>
      <c r="CL17" s="42"/>
    </row>
    <row r="18" spans="1:90" ht="16.149999999999999" customHeight="1" x14ac:dyDescent="0.2">
      <c r="A18" s="601"/>
      <c r="B18" s="66" t="s">
        <v>40</v>
      </c>
      <c r="C18" s="114">
        <f t="shared" si="0"/>
        <v>0</v>
      </c>
      <c r="D18" s="115">
        <f t="shared" si="1"/>
        <v>0</v>
      </c>
      <c r="E18" s="69">
        <f t="shared" si="2"/>
        <v>0</v>
      </c>
      <c r="F18" s="3">
        <f>SUM(ENERO:DICIEMBRE!F18)</f>
        <v>0</v>
      </c>
      <c r="G18" s="3">
        <f>SUM(ENERO:DICIEMBRE!G18)</f>
        <v>0</v>
      </c>
      <c r="H18" s="3">
        <f>SUM(ENERO:DICIEMBRE!H18)</f>
        <v>0</v>
      </c>
      <c r="I18" s="3">
        <f>SUM(ENERO:DICIEMBRE!I18)</f>
        <v>0</v>
      </c>
      <c r="J18" s="3">
        <f>SUM(ENERO:DICIEMBRE!J18)</f>
        <v>0</v>
      </c>
      <c r="K18" s="3">
        <f>SUM(ENERO:DICIEMBRE!K18)</f>
        <v>0</v>
      </c>
      <c r="L18" s="3">
        <f>SUM(ENERO:DICIEMBRE!L18)</f>
        <v>0</v>
      </c>
      <c r="M18" s="3">
        <f>SUM(ENERO:DICIEMBRE!M18)</f>
        <v>0</v>
      </c>
      <c r="N18" s="3">
        <f>SUM(ENERO:DICIEMBRE!N18)</f>
        <v>0</v>
      </c>
      <c r="O18" s="3">
        <f>SUM(ENERO:DICIEMBRE!O18)</f>
        <v>0</v>
      </c>
      <c r="P18" s="3">
        <f>SUM(ENERO:DICIEMBRE!P18)</f>
        <v>0</v>
      </c>
      <c r="Q18" s="3">
        <f>SUM(ENERO:DICIEMBRE!Q18)</f>
        <v>0</v>
      </c>
      <c r="R18" s="3">
        <f>SUM(ENERO:DICIEMBRE!R18)</f>
        <v>0</v>
      </c>
      <c r="S18" s="3">
        <f>SUM(ENERO:DICIEMBRE!S18)</f>
        <v>0</v>
      </c>
      <c r="T18" s="3">
        <f>SUM(ENERO:DICIEMBRE!T18)</f>
        <v>0</v>
      </c>
      <c r="U18" s="3">
        <f>SUM(ENERO:DICIEMBRE!U18)</f>
        <v>0</v>
      </c>
      <c r="V18" s="3">
        <f>SUM(ENERO:DICIEMBRE!V18)</f>
        <v>0</v>
      </c>
      <c r="W18" s="3">
        <f>SUM(ENERO:DICIEMBRE!W18)</f>
        <v>0</v>
      </c>
      <c r="X18" s="3">
        <f>SUM(ENERO:DICIEMBRE!X18)</f>
        <v>0</v>
      </c>
      <c r="Y18" s="3">
        <f>SUM(ENERO:DICIEMBRE!Y18)</f>
        <v>0</v>
      </c>
      <c r="Z18" s="3">
        <f>SUM(ENERO:DICIEMBRE!Z18)</f>
        <v>0</v>
      </c>
      <c r="AA18" s="3">
        <f>SUM(ENERO:DICIEMBRE!AA18)</f>
        <v>0</v>
      </c>
      <c r="AB18" s="3">
        <f>SUM(ENERO:DICIEMBRE!AB18)</f>
        <v>0</v>
      </c>
      <c r="AC18" s="3">
        <f>SUM(ENERO:DICIEMBRE!AC18)</f>
        <v>0</v>
      </c>
      <c r="AD18" s="3">
        <f>SUM(ENERO:DICIEMBRE!AD18)</f>
        <v>0</v>
      </c>
      <c r="AE18" s="3">
        <f>SUM(ENERO:DICIEMBRE!AE18)</f>
        <v>0</v>
      </c>
      <c r="AF18" s="3">
        <f>SUM(ENERO:DICIEMBRE!AF18)</f>
        <v>0</v>
      </c>
      <c r="AG18" s="3">
        <f>SUM(ENERO:DICIEMBRE!AG18)</f>
        <v>0</v>
      </c>
      <c r="AH18" s="3">
        <f>SUM(ENERO:DICIEMBRE!AH18)</f>
        <v>0</v>
      </c>
      <c r="AI18" s="3">
        <f>SUM(ENERO:DICIEMBRE!AI18)</f>
        <v>0</v>
      </c>
      <c r="AJ18" s="3">
        <f>SUM(ENERO:DICIEMBRE!AJ18)</f>
        <v>0</v>
      </c>
      <c r="AK18" s="3">
        <f>SUM(ENERO:DICIEMBRE!AK18)</f>
        <v>0</v>
      </c>
      <c r="AL18" s="3">
        <f>SUM(ENERO:DICIEMBRE!AL18)</f>
        <v>0</v>
      </c>
      <c r="AM18" s="3">
        <f>SUM(ENERO:DICIEMBRE!AM18)</f>
        <v>0</v>
      </c>
      <c r="AN18" s="3">
        <f>SUM(ENERO:DICIEMBRE!AN18)</f>
        <v>0</v>
      </c>
      <c r="AO18" s="3">
        <f>SUM(ENERO:DICIEMBRE!AO18)</f>
        <v>0</v>
      </c>
      <c r="AP18" s="6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40"/>
      <c r="BC18" s="40"/>
      <c r="BD18" s="40"/>
      <c r="CG18" s="42">
        <v>0</v>
      </c>
      <c r="CH18" s="42">
        <v>0</v>
      </c>
      <c r="CI18" s="42">
        <v>0</v>
      </c>
      <c r="CJ18" s="42"/>
      <c r="CK18" s="42"/>
      <c r="CL18" s="42"/>
    </row>
    <row r="19" spans="1:90" ht="16.149999999999999" customHeight="1" x14ac:dyDescent="0.2">
      <c r="A19" s="601"/>
      <c r="B19" s="66" t="s">
        <v>41</v>
      </c>
      <c r="C19" s="116">
        <f t="shared" si="0"/>
        <v>0</v>
      </c>
      <c r="D19" s="117">
        <f t="shared" si="1"/>
        <v>0</v>
      </c>
      <c r="E19" s="23">
        <f t="shared" si="2"/>
        <v>0</v>
      </c>
      <c r="F19" s="3">
        <f>SUM(ENERO:DICIEMBRE!F19)</f>
        <v>0</v>
      </c>
      <c r="G19" s="3">
        <f>SUM(ENERO:DICIEMBRE!G19)</f>
        <v>0</v>
      </c>
      <c r="H19" s="3">
        <f>SUM(ENERO:DICIEMBRE!H19)</f>
        <v>0</v>
      </c>
      <c r="I19" s="3">
        <f>SUM(ENERO:DICIEMBRE!I19)</f>
        <v>0</v>
      </c>
      <c r="J19" s="3">
        <f>SUM(ENERO:DICIEMBRE!J19)</f>
        <v>0</v>
      </c>
      <c r="K19" s="3">
        <f>SUM(ENERO:DICIEMBRE!K19)</f>
        <v>0</v>
      </c>
      <c r="L19" s="3">
        <f>SUM(ENERO:DICIEMBRE!L19)</f>
        <v>0</v>
      </c>
      <c r="M19" s="3">
        <f>SUM(ENERO:DICIEMBRE!M19)</f>
        <v>0</v>
      </c>
      <c r="N19" s="3">
        <f>SUM(ENERO:DICIEMBRE!N19)</f>
        <v>0</v>
      </c>
      <c r="O19" s="3">
        <f>SUM(ENERO:DICIEMBRE!O19)</f>
        <v>0</v>
      </c>
      <c r="P19" s="3">
        <f>SUM(ENERO:DICIEMBRE!P19)</f>
        <v>0</v>
      </c>
      <c r="Q19" s="3">
        <f>SUM(ENERO:DICIEMBRE!Q19)</f>
        <v>0</v>
      </c>
      <c r="R19" s="3">
        <f>SUM(ENERO:DICIEMBRE!R19)</f>
        <v>0</v>
      </c>
      <c r="S19" s="3">
        <f>SUM(ENERO:DICIEMBRE!S19)</f>
        <v>0</v>
      </c>
      <c r="T19" s="3">
        <f>SUM(ENERO:DICIEMBRE!T19)</f>
        <v>0</v>
      </c>
      <c r="U19" s="3">
        <f>SUM(ENERO:DICIEMBRE!U19)</f>
        <v>0</v>
      </c>
      <c r="V19" s="3">
        <f>SUM(ENERO:DICIEMBRE!V19)</f>
        <v>0</v>
      </c>
      <c r="W19" s="3">
        <f>SUM(ENERO:DICIEMBRE!W19)</f>
        <v>0</v>
      </c>
      <c r="X19" s="3">
        <f>SUM(ENERO:DICIEMBRE!X19)</f>
        <v>0</v>
      </c>
      <c r="Y19" s="3">
        <f>SUM(ENERO:DICIEMBRE!Y19)</f>
        <v>0</v>
      </c>
      <c r="Z19" s="3">
        <f>SUM(ENERO:DICIEMBRE!Z19)</f>
        <v>0</v>
      </c>
      <c r="AA19" s="3">
        <f>SUM(ENERO:DICIEMBRE!AA19)</f>
        <v>0</v>
      </c>
      <c r="AB19" s="3">
        <f>SUM(ENERO:DICIEMBRE!AB19)</f>
        <v>0</v>
      </c>
      <c r="AC19" s="3">
        <f>SUM(ENERO:DICIEMBRE!AC19)</f>
        <v>0</v>
      </c>
      <c r="AD19" s="3">
        <f>SUM(ENERO:DICIEMBRE!AD19)</f>
        <v>0</v>
      </c>
      <c r="AE19" s="3">
        <f>SUM(ENERO:DICIEMBRE!AE19)</f>
        <v>0</v>
      </c>
      <c r="AF19" s="3">
        <f>SUM(ENERO:DICIEMBRE!AF19)</f>
        <v>0</v>
      </c>
      <c r="AG19" s="3">
        <f>SUM(ENERO:DICIEMBRE!AG19)</f>
        <v>0</v>
      </c>
      <c r="AH19" s="3">
        <f>SUM(ENERO:DICIEMBRE!AH19)</f>
        <v>0</v>
      </c>
      <c r="AI19" s="3">
        <f>SUM(ENERO:DICIEMBRE!AI19)</f>
        <v>0</v>
      </c>
      <c r="AJ19" s="3">
        <f>SUM(ENERO:DICIEMBRE!AJ19)</f>
        <v>0</v>
      </c>
      <c r="AK19" s="3">
        <f>SUM(ENERO:DICIEMBRE!AK19)</f>
        <v>0</v>
      </c>
      <c r="AL19" s="3">
        <f>SUM(ENERO:DICIEMBRE!AL19)</f>
        <v>0</v>
      </c>
      <c r="AM19" s="3">
        <f>SUM(ENERO:DICIEMBRE!AM19)</f>
        <v>0</v>
      </c>
      <c r="AN19" s="3">
        <f>SUM(ENERO:DICIEMBRE!AN19)</f>
        <v>0</v>
      </c>
      <c r="AO19" s="3">
        <f>SUM(ENERO:DICIEMBRE!AO19)</f>
        <v>0</v>
      </c>
      <c r="AP19" s="6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40"/>
      <c r="BC19" s="40"/>
      <c r="BD19" s="40"/>
      <c r="CG19" s="42">
        <v>0</v>
      </c>
      <c r="CH19" s="42">
        <v>0</v>
      </c>
      <c r="CI19" s="42">
        <v>0</v>
      </c>
      <c r="CJ19" s="42"/>
      <c r="CK19" s="42"/>
      <c r="CL19" s="42"/>
    </row>
    <row r="20" spans="1:90" ht="25.15" customHeight="1" x14ac:dyDescent="0.2">
      <c r="A20" s="601"/>
      <c r="B20" s="66" t="s">
        <v>42</v>
      </c>
      <c r="C20" s="116">
        <f t="shared" si="0"/>
        <v>0</v>
      </c>
      <c r="D20" s="117">
        <f t="shared" si="1"/>
        <v>0</v>
      </c>
      <c r="E20" s="23">
        <f t="shared" si="2"/>
        <v>0</v>
      </c>
      <c r="F20" s="3">
        <f>SUM(ENERO:DICIEMBRE!F20)</f>
        <v>0</v>
      </c>
      <c r="G20" s="3">
        <f>SUM(ENERO:DICIEMBRE!G20)</f>
        <v>0</v>
      </c>
      <c r="H20" s="3">
        <f>SUM(ENERO:DICIEMBRE!H20)</f>
        <v>0</v>
      </c>
      <c r="I20" s="3">
        <f>SUM(ENERO:DICIEMBRE!I20)</f>
        <v>0</v>
      </c>
      <c r="J20" s="3">
        <f>SUM(ENERO:DICIEMBRE!J20)</f>
        <v>0</v>
      </c>
      <c r="K20" s="3">
        <f>SUM(ENERO:DICIEMBRE!K20)</f>
        <v>0</v>
      </c>
      <c r="L20" s="3">
        <f>SUM(ENERO:DICIEMBRE!L20)</f>
        <v>0</v>
      </c>
      <c r="M20" s="3">
        <f>SUM(ENERO:DICIEMBRE!M20)</f>
        <v>0</v>
      </c>
      <c r="N20" s="3">
        <f>SUM(ENERO:DICIEMBRE!N20)</f>
        <v>0</v>
      </c>
      <c r="O20" s="3">
        <f>SUM(ENERO:DICIEMBRE!O20)</f>
        <v>0</v>
      </c>
      <c r="P20" s="3">
        <f>SUM(ENERO:DICIEMBRE!P20)</f>
        <v>0</v>
      </c>
      <c r="Q20" s="3">
        <f>SUM(ENERO:DICIEMBRE!Q20)</f>
        <v>0</v>
      </c>
      <c r="R20" s="3">
        <f>SUM(ENERO:DICIEMBRE!R20)</f>
        <v>0</v>
      </c>
      <c r="S20" s="3">
        <f>SUM(ENERO:DICIEMBRE!S20)</f>
        <v>0</v>
      </c>
      <c r="T20" s="3">
        <f>SUM(ENERO:DICIEMBRE!T20)</f>
        <v>0</v>
      </c>
      <c r="U20" s="3">
        <f>SUM(ENERO:DICIEMBRE!U20)</f>
        <v>0</v>
      </c>
      <c r="V20" s="3">
        <f>SUM(ENERO:DICIEMBRE!V20)</f>
        <v>0</v>
      </c>
      <c r="W20" s="3">
        <f>SUM(ENERO:DICIEMBRE!W20)</f>
        <v>0</v>
      </c>
      <c r="X20" s="3">
        <f>SUM(ENERO:DICIEMBRE!X20)</f>
        <v>0</v>
      </c>
      <c r="Y20" s="3">
        <f>SUM(ENERO:DICIEMBRE!Y20)</f>
        <v>0</v>
      </c>
      <c r="Z20" s="3">
        <f>SUM(ENERO:DICIEMBRE!Z20)</f>
        <v>0</v>
      </c>
      <c r="AA20" s="3">
        <f>SUM(ENERO:DICIEMBRE!AA20)</f>
        <v>0</v>
      </c>
      <c r="AB20" s="3">
        <f>SUM(ENERO:DICIEMBRE!AB20)</f>
        <v>0</v>
      </c>
      <c r="AC20" s="3">
        <f>SUM(ENERO:DICIEMBRE!AC20)</f>
        <v>0</v>
      </c>
      <c r="AD20" s="3">
        <f>SUM(ENERO:DICIEMBRE!AD20)</f>
        <v>0</v>
      </c>
      <c r="AE20" s="3">
        <f>SUM(ENERO:DICIEMBRE!AE20)</f>
        <v>0</v>
      </c>
      <c r="AF20" s="3">
        <f>SUM(ENERO:DICIEMBRE!AF20)</f>
        <v>0</v>
      </c>
      <c r="AG20" s="3">
        <f>SUM(ENERO:DICIEMBRE!AG20)</f>
        <v>0</v>
      </c>
      <c r="AH20" s="3">
        <f>SUM(ENERO:DICIEMBRE!AH20)</f>
        <v>0</v>
      </c>
      <c r="AI20" s="3">
        <f>SUM(ENERO:DICIEMBRE!AI20)</f>
        <v>0</v>
      </c>
      <c r="AJ20" s="3">
        <f>SUM(ENERO:DICIEMBRE!AJ20)</f>
        <v>0</v>
      </c>
      <c r="AK20" s="3">
        <f>SUM(ENERO:DICIEMBRE!AK20)</f>
        <v>0</v>
      </c>
      <c r="AL20" s="3">
        <f>SUM(ENERO:DICIEMBRE!AL20)</f>
        <v>0</v>
      </c>
      <c r="AM20" s="3">
        <f>SUM(ENERO:DICIEMBRE!AM20)</f>
        <v>0</v>
      </c>
      <c r="AN20" s="3">
        <f>SUM(ENERO:DICIEMBRE!AN20)</f>
        <v>0</v>
      </c>
      <c r="AO20" s="3">
        <f>SUM(ENERO:DICIEMBRE!AO20)</f>
        <v>0</v>
      </c>
      <c r="AP20" s="6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40"/>
      <c r="BC20" s="40"/>
      <c r="BD20" s="40"/>
      <c r="CG20" s="42">
        <v>0</v>
      </c>
      <c r="CH20" s="42">
        <v>0</v>
      </c>
      <c r="CI20" s="42">
        <v>0</v>
      </c>
      <c r="CJ20" s="42"/>
      <c r="CK20" s="42"/>
      <c r="CL20" s="42"/>
    </row>
    <row r="21" spans="1:90" ht="16.149999999999999" customHeight="1" x14ac:dyDescent="0.2">
      <c r="A21" s="601"/>
      <c r="B21" s="66" t="s">
        <v>43</v>
      </c>
      <c r="C21" s="116">
        <f t="shared" si="0"/>
        <v>0</v>
      </c>
      <c r="D21" s="117">
        <f t="shared" si="1"/>
        <v>0</v>
      </c>
      <c r="E21" s="23">
        <f t="shared" si="2"/>
        <v>0</v>
      </c>
      <c r="F21" s="3">
        <f>SUM(ENERO:DICIEMBRE!F21)</f>
        <v>0</v>
      </c>
      <c r="G21" s="3">
        <f>SUM(ENERO:DICIEMBRE!G21)</f>
        <v>0</v>
      </c>
      <c r="H21" s="3">
        <f>SUM(ENERO:DICIEMBRE!H21)</f>
        <v>0</v>
      </c>
      <c r="I21" s="3">
        <f>SUM(ENERO:DICIEMBRE!I21)</f>
        <v>0</v>
      </c>
      <c r="J21" s="3">
        <f>SUM(ENERO:DICIEMBRE!J21)</f>
        <v>0</v>
      </c>
      <c r="K21" s="3">
        <f>SUM(ENERO:DICIEMBRE!K21)</f>
        <v>0</v>
      </c>
      <c r="L21" s="3">
        <f>SUM(ENERO:DICIEMBRE!L21)</f>
        <v>0</v>
      </c>
      <c r="M21" s="3">
        <f>SUM(ENERO:DICIEMBRE!M21)</f>
        <v>0</v>
      </c>
      <c r="N21" s="3">
        <f>SUM(ENERO:DICIEMBRE!N21)</f>
        <v>0</v>
      </c>
      <c r="O21" s="3">
        <f>SUM(ENERO:DICIEMBRE!O21)</f>
        <v>0</v>
      </c>
      <c r="P21" s="3">
        <f>SUM(ENERO:DICIEMBRE!P21)</f>
        <v>0</v>
      </c>
      <c r="Q21" s="3">
        <f>SUM(ENERO:DICIEMBRE!Q21)</f>
        <v>0</v>
      </c>
      <c r="R21" s="3">
        <f>SUM(ENERO:DICIEMBRE!R21)</f>
        <v>0</v>
      </c>
      <c r="S21" s="3">
        <f>SUM(ENERO:DICIEMBRE!S21)</f>
        <v>0</v>
      </c>
      <c r="T21" s="3">
        <f>SUM(ENERO:DICIEMBRE!T21)</f>
        <v>0</v>
      </c>
      <c r="U21" s="3">
        <f>SUM(ENERO:DICIEMBRE!U21)</f>
        <v>0</v>
      </c>
      <c r="V21" s="3">
        <f>SUM(ENERO:DICIEMBRE!V21)</f>
        <v>0</v>
      </c>
      <c r="W21" s="3">
        <f>SUM(ENERO:DICIEMBRE!W21)</f>
        <v>0</v>
      </c>
      <c r="X21" s="3">
        <f>SUM(ENERO:DICIEMBRE!X21)</f>
        <v>0</v>
      </c>
      <c r="Y21" s="3">
        <f>SUM(ENERO:DICIEMBRE!Y21)</f>
        <v>0</v>
      </c>
      <c r="Z21" s="3">
        <f>SUM(ENERO:DICIEMBRE!Z21)</f>
        <v>0</v>
      </c>
      <c r="AA21" s="3">
        <f>SUM(ENERO:DICIEMBRE!AA21)</f>
        <v>0</v>
      </c>
      <c r="AB21" s="3">
        <f>SUM(ENERO:DICIEMBRE!AB21)</f>
        <v>0</v>
      </c>
      <c r="AC21" s="3">
        <f>SUM(ENERO:DICIEMBRE!AC21)</f>
        <v>0</v>
      </c>
      <c r="AD21" s="3">
        <f>SUM(ENERO:DICIEMBRE!AD21)</f>
        <v>0</v>
      </c>
      <c r="AE21" s="3">
        <f>SUM(ENERO:DICIEMBRE!AE21)</f>
        <v>0</v>
      </c>
      <c r="AF21" s="3">
        <f>SUM(ENERO:DICIEMBRE!AF21)</f>
        <v>0</v>
      </c>
      <c r="AG21" s="3">
        <f>SUM(ENERO:DICIEMBRE!AG21)</f>
        <v>0</v>
      </c>
      <c r="AH21" s="3">
        <f>SUM(ENERO:DICIEMBRE!AH21)</f>
        <v>0</v>
      </c>
      <c r="AI21" s="3">
        <f>SUM(ENERO:DICIEMBRE!AI21)</f>
        <v>0</v>
      </c>
      <c r="AJ21" s="3">
        <f>SUM(ENERO:DICIEMBRE!AJ21)</f>
        <v>0</v>
      </c>
      <c r="AK21" s="3">
        <f>SUM(ENERO:DICIEMBRE!AK21)</f>
        <v>0</v>
      </c>
      <c r="AL21" s="3">
        <f>SUM(ENERO:DICIEMBRE!AL21)</f>
        <v>0</v>
      </c>
      <c r="AM21" s="3">
        <f>SUM(ENERO:DICIEMBRE!AM21)</f>
        <v>0</v>
      </c>
      <c r="AN21" s="3">
        <f>SUM(ENERO:DICIEMBRE!AN21)</f>
        <v>0</v>
      </c>
      <c r="AO21" s="3">
        <f>SUM(ENERO:DICIEMBRE!AO21)</f>
        <v>0</v>
      </c>
      <c r="AP21" s="6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40"/>
      <c r="BC21" s="40"/>
      <c r="BD21" s="40"/>
      <c r="CG21" s="42">
        <v>0</v>
      </c>
      <c r="CH21" s="42">
        <v>0</v>
      </c>
      <c r="CI21" s="42">
        <v>0</v>
      </c>
      <c r="CJ21" s="42"/>
      <c r="CK21" s="42"/>
      <c r="CL21" s="42"/>
    </row>
    <row r="22" spans="1:90" ht="36" customHeight="1" x14ac:dyDescent="0.2">
      <c r="A22" s="601"/>
      <c r="B22" s="66" t="s">
        <v>44</v>
      </c>
      <c r="C22" s="116">
        <f t="shared" si="0"/>
        <v>0</v>
      </c>
      <c r="D22" s="87">
        <f t="shared" si="1"/>
        <v>0</v>
      </c>
      <c r="E22" s="23">
        <f t="shared" si="2"/>
        <v>0</v>
      </c>
      <c r="F22" s="3">
        <f>SUM(ENERO:DICIEMBRE!F22)</f>
        <v>0</v>
      </c>
      <c r="G22" s="3">
        <f>SUM(ENERO:DICIEMBRE!G22)</f>
        <v>0</v>
      </c>
      <c r="H22" s="3">
        <f>SUM(ENERO:DICIEMBRE!H22)</f>
        <v>0</v>
      </c>
      <c r="I22" s="3">
        <f>SUM(ENERO:DICIEMBRE!I22)</f>
        <v>0</v>
      </c>
      <c r="J22" s="3">
        <f>SUM(ENERO:DICIEMBRE!J22)</f>
        <v>0</v>
      </c>
      <c r="K22" s="3">
        <f>SUM(ENERO:DICIEMBRE!K22)</f>
        <v>0</v>
      </c>
      <c r="L22" s="3">
        <f>SUM(ENERO:DICIEMBRE!L22)</f>
        <v>0</v>
      </c>
      <c r="M22" s="3">
        <f>SUM(ENERO:DICIEMBRE!M22)</f>
        <v>0</v>
      </c>
      <c r="N22" s="3">
        <f>SUM(ENERO:DICIEMBRE!N22)</f>
        <v>0</v>
      </c>
      <c r="O22" s="3">
        <f>SUM(ENERO:DICIEMBRE!O22)</f>
        <v>0</v>
      </c>
      <c r="P22" s="3">
        <f>SUM(ENERO:DICIEMBRE!P22)</f>
        <v>0</v>
      </c>
      <c r="Q22" s="3">
        <f>SUM(ENERO:DICIEMBRE!Q22)</f>
        <v>0</v>
      </c>
      <c r="R22" s="3">
        <f>SUM(ENERO:DICIEMBRE!R22)</f>
        <v>0</v>
      </c>
      <c r="S22" s="3">
        <f>SUM(ENERO:DICIEMBRE!S22)</f>
        <v>0</v>
      </c>
      <c r="T22" s="3">
        <f>SUM(ENERO:DICIEMBRE!T22)</f>
        <v>0</v>
      </c>
      <c r="U22" s="3">
        <f>SUM(ENERO:DICIEMBRE!U22)</f>
        <v>0</v>
      </c>
      <c r="V22" s="3">
        <f>SUM(ENERO:DICIEMBRE!V22)</f>
        <v>0</v>
      </c>
      <c r="W22" s="3">
        <f>SUM(ENERO:DICIEMBRE!W22)</f>
        <v>0</v>
      </c>
      <c r="X22" s="3">
        <f>SUM(ENERO:DICIEMBRE!X22)</f>
        <v>0</v>
      </c>
      <c r="Y22" s="3">
        <f>SUM(ENERO:DICIEMBRE!Y22)</f>
        <v>0</v>
      </c>
      <c r="Z22" s="3">
        <f>SUM(ENERO:DICIEMBRE!Z22)</f>
        <v>0</v>
      </c>
      <c r="AA22" s="3">
        <f>SUM(ENERO:DICIEMBRE!AA22)</f>
        <v>0</v>
      </c>
      <c r="AB22" s="3">
        <f>SUM(ENERO:DICIEMBRE!AB22)</f>
        <v>0</v>
      </c>
      <c r="AC22" s="3">
        <f>SUM(ENERO:DICIEMBRE!AC22)</f>
        <v>0</v>
      </c>
      <c r="AD22" s="3">
        <f>SUM(ENERO:DICIEMBRE!AD22)</f>
        <v>0</v>
      </c>
      <c r="AE22" s="3">
        <f>SUM(ENERO:DICIEMBRE!AE22)</f>
        <v>0</v>
      </c>
      <c r="AF22" s="3">
        <f>SUM(ENERO:DICIEMBRE!AF22)</f>
        <v>0</v>
      </c>
      <c r="AG22" s="3">
        <f>SUM(ENERO:DICIEMBRE!AG22)</f>
        <v>0</v>
      </c>
      <c r="AH22" s="3">
        <f>SUM(ENERO:DICIEMBRE!AH22)</f>
        <v>0</v>
      </c>
      <c r="AI22" s="3">
        <f>SUM(ENERO:DICIEMBRE!AI22)</f>
        <v>0</v>
      </c>
      <c r="AJ22" s="3">
        <f>SUM(ENERO:DICIEMBRE!AJ22)</f>
        <v>0</v>
      </c>
      <c r="AK22" s="3">
        <f>SUM(ENERO:DICIEMBRE!AK22)</f>
        <v>0</v>
      </c>
      <c r="AL22" s="3">
        <f>SUM(ENERO:DICIEMBRE!AL22)</f>
        <v>0</v>
      </c>
      <c r="AM22" s="3">
        <f>SUM(ENERO:DICIEMBRE!AM22)</f>
        <v>0</v>
      </c>
      <c r="AN22" s="3">
        <f>SUM(ENERO:DICIEMBRE!AN22)</f>
        <v>0</v>
      </c>
      <c r="AO22" s="3">
        <f>SUM(ENERO:DICIEMBRE!AO22)</f>
        <v>0</v>
      </c>
      <c r="AP22" s="6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40"/>
      <c r="BC22" s="40"/>
      <c r="BD22" s="40"/>
      <c r="CG22" s="42">
        <v>0</v>
      </c>
      <c r="CH22" s="42">
        <v>0</v>
      </c>
      <c r="CI22" s="42">
        <v>0</v>
      </c>
      <c r="CJ22" s="42"/>
      <c r="CK22" s="42"/>
      <c r="CL22" s="42"/>
    </row>
    <row r="23" spans="1:90" ht="16.149999999999999" customHeight="1" x14ac:dyDescent="0.2">
      <c r="A23" s="567"/>
      <c r="B23" s="118" t="s">
        <v>17</v>
      </c>
      <c r="C23" s="34">
        <f t="shared" si="0"/>
        <v>6266</v>
      </c>
      <c r="D23" s="35">
        <f>SUM(F23+H23+J23+L23+N23+P23+R23+T23+V23+X23+Z23+AB23+AD23+AF23+AH23+AJ23+AL23)</f>
        <v>2697</v>
      </c>
      <c r="E23" s="119">
        <f t="shared" si="2"/>
        <v>3569</v>
      </c>
      <c r="F23" s="61">
        <f>SUM(F13:F22)</f>
        <v>11</v>
      </c>
      <c r="G23" s="120">
        <f t="shared" ref="G23:AO23" si="3">SUM(G13:G22)</f>
        <v>8</v>
      </c>
      <c r="H23" s="61">
        <f t="shared" si="3"/>
        <v>134</v>
      </c>
      <c r="I23" s="120">
        <f t="shared" si="3"/>
        <v>36</v>
      </c>
      <c r="J23" s="61">
        <f t="shared" si="3"/>
        <v>202</v>
      </c>
      <c r="K23" s="63">
        <f t="shared" si="3"/>
        <v>101</v>
      </c>
      <c r="L23" s="61">
        <f t="shared" si="3"/>
        <v>108</v>
      </c>
      <c r="M23" s="63">
        <f t="shared" si="3"/>
        <v>130</v>
      </c>
      <c r="N23" s="61">
        <f t="shared" si="3"/>
        <v>161</v>
      </c>
      <c r="O23" s="63">
        <f t="shared" si="3"/>
        <v>51</v>
      </c>
      <c r="P23" s="61">
        <f t="shared" si="3"/>
        <v>225</v>
      </c>
      <c r="Q23" s="63">
        <f t="shared" si="3"/>
        <v>178</v>
      </c>
      <c r="R23" s="61">
        <f t="shared" si="3"/>
        <v>250</v>
      </c>
      <c r="S23" s="63">
        <f t="shared" si="3"/>
        <v>101</v>
      </c>
      <c r="T23" s="61">
        <f t="shared" si="3"/>
        <v>230</v>
      </c>
      <c r="U23" s="63">
        <f t="shared" si="3"/>
        <v>183</v>
      </c>
      <c r="V23" s="61">
        <f t="shared" si="3"/>
        <v>159</v>
      </c>
      <c r="W23" s="63">
        <f t="shared" si="3"/>
        <v>370</v>
      </c>
      <c r="X23" s="61">
        <f t="shared" si="3"/>
        <v>230</v>
      </c>
      <c r="Y23" s="63">
        <f t="shared" si="3"/>
        <v>403</v>
      </c>
      <c r="Z23" s="61">
        <f t="shared" si="3"/>
        <v>232</v>
      </c>
      <c r="AA23" s="63">
        <f t="shared" si="3"/>
        <v>551</v>
      </c>
      <c r="AB23" s="61">
        <f t="shared" si="3"/>
        <v>294</v>
      </c>
      <c r="AC23" s="63">
        <f t="shared" si="3"/>
        <v>471</v>
      </c>
      <c r="AD23" s="61">
        <f t="shared" si="3"/>
        <v>170</v>
      </c>
      <c r="AE23" s="63">
        <f t="shared" si="3"/>
        <v>444</v>
      </c>
      <c r="AF23" s="61">
        <f t="shared" si="3"/>
        <v>177</v>
      </c>
      <c r="AG23" s="63">
        <f t="shared" si="3"/>
        <v>304</v>
      </c>
      <c r="AH23" s="61">
        <f t="shared" si="3"/>
        <v>64</v>
      </c>
      <c r="AI23" s="63">
        <f t="shared" si="3"/>
        <v>114</v>
      </c>
      <c r="AJ23" s="61">
        <f t="shared" si="3"/>
        <v>40</v>
      </c>
      <c r="AK23" s="63">
        <f t="shared" si="3"/>
        <v>56</v>
      </c>
      <c r="AL23" s="121">
        <f t="shared" si="3"/>
        <v>10</v>
      </c>
      <c r="AM23" s="63">
        <f t="shared" si="3"/>
        <v>68</v>
      </c>
      <c r="AN23" s="120">
        <f t="shared" si="3"/>
        <v>6265</v>
      </c>
      <c r="AO23" s="120">
        <f t="shared" si="3"/>
        <v>0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CG23" s="42"/>
      <c r="CH23" s="42"/>
      <c r="CI23" s="42"/>
      <c r="CJ23" s="42"/>
      <c r="CK23" s="42"/>
      <c r="CL23" s="42"/>
    </row>
    <row r="24" spans="1:90" ht="16.149999999999999" customHeight="1" x14ac:dyDescent="0.2">
      <c r="A24" s="122" t="s">
        <v>45</v>
      </c>
      <c r="B24" s="123" t="s">
        <v>36</v>
      </c>
      <c r="C24" s="124">
        <f t="shared" si="0"/>
        <v>246</v>
      </c>
      <c r="D24" s="125">
        <f t="shared" si="1"/>
        <v>111</v>
      </c>
      <c r="E24" s="126">
        <f t="shared" si="2"/>
        <v>135</v>
      </c>
      <c r="F24" s="3">
        <f>SUM(ENERO:DICIEMBRE!F24)</f>
        <v>7</v>
      </c>
      <c r="G24" s="3">
        <f>SUM(ENERO:DICIEMBRE!G24)</f>
        <v>5</v>
      </c>
      <c r="H24" s="3">
        <f>SUM(ENERO:DICIEMBRE!H24)</f>
        <v>21</v>
      </c>
      <c r="I24" s="3">
        <f>SUM(ENERO:DICIEMBRE!I24)</f>
        <v>8</v>
      </c>
      <c r="J24" s="3">
        <f>SUM(ENERO:DICIEMBRE!J24)</f>
        <v>22</v>
      </c>
      <c r="K24" s="3">
        <f>SUM(ENERO:DICIEMBRE!K24)</f>
        <v>26</v>
      </c>
      <c r="L24" s="3">
        <f>SUM(ENERO:DICIEMBRE!L24)</f>
        <v>31</v>
      </c>
      <c r="M24" s="3">
        <f>SUM(ENERO:DICIEMBRE!M24)</f>
        <v>33</v>
      </c>
      <c r="N24" s="3">
        <f>SUM(ENERO:DICIEMBRE!N24)</f>
        <v>6</v>
      </c>
      <c r="O24" s="3">
        <f>SUM(ENERO:DICIEMBRE!O24)</f>
        <v>0</v>
      </c>
      <c r="P24" s="3">
        <f>SUM(ENERO:DICIEMBRE!P24)</f>
        <v>9</v>
      </c>
      <c r="Q24" s="3">
        <f>SUM(ENERO:DICIEMBRE!Q24)</f>
        <v>4</v>
      </c>
      <c r="R24" s="3">
        <f>SUM(ENERO:DICIEMBRE!R24)</f>
        <v>2</v>
      </c>
      <c r="S24" s="3">
        <f>SUM(ENERO:DICIEMBRE!S24)</f>
        <v>2</v>
      </c>
      <c r="T24" s="3">
        <f>SUM(ENERO:DICIEMBRE!T24)</f>
        <v>4</v>
      </c>
      <c r="U24" s="3">
        <f>SUM(ENERO:DICIEMBRE!U24)</f>
        <v>11</v>
      </c>
      <c r="V24" s="3">
        <f>SUM(ENERO:DICIEMBRE!V24)</f>
        <v>1</v>
      </c>
      <c r="W24" s="3">
        <f>SUM(ENERO:DICIEMBRE!W24)</f>
        <v>12</v>
      </c>
      <c r="X24" s="3">
        <f>SUM(ENERO:DICIEMBRE!X24)</f>
        <v>0</v>
      </c>
      <c r="Y24" s="3">
        <f>SUM(ENERO:DICIEMBRE!Y24)</f>
        <v>8</v>
      </c>
      <c r="Z24" s="3">
        <f>SUM(ENERO:DICIEMBRE!Z24)</f>
        <v>4</v>
      </c>
      <c r="AA24" s="3">
        <f>SUM(ENERO:DICIEMBRE!AA24)</f>
        <v>15</v>
      </c>
      <c r="AB24" s="3">
        <f>SUM(ENERO:DICIEMBRE!AB24)</f>
        <v>1</v>
      </c>
      <c r="AC24" s="3">
        <f>SUM(ENERO:DICIEMBRE!AC24)</f>
        <v>8</v>
      </c>
      <c r="AD24" s="3">
        <f>SUM(ENERO:DICIEMBRE!AD24)</f>
        <v>0</v>
      </c>
      <c r="AE24" s="3">
        <f>SUM(ENERO:DICIEMBRE!AE24)</f>
        <v>0</v>
      </c>
      <c r="AF24" s="3">
        <f>SUM(ENERO:DICIEMBRE!AF24)</f>
        <v>2</v>
      </c>
      <c r="AG24" s="3">
        <f>SUM(ENERO:DICIEMBRE!AG24)</f>
        <v>3</v>
      </c>
      <c r="AH24" s="3">
        <f>SUM(ENERO:DICIEMBRE!AH24)</f>
        <v>1</v>
      </c>
      <c r="AI24" s="3">
        <f>SUM(ENERO:DICIEMBRE!AI24)</f>
        <v>0</v>
      </c>
      <c r="AJ24" s="3">
        <f>SUM(ENERO:DICIEMBRE!AJ24)</f>
        <v>0</v>
      </c>
      <c r="AK24" s="3">
        <f>SUM(ENERO:DICIEMBRE!AK24)</f>
        <v>0</v>
      </c>
      <c r="AL24" s="3">
        <f>SUM(ENERO:DICIEMBRE!AL24)</f>
        <v>0</v>
      </c>
      <c r="AM24" s="3">
        <f>SUM(ENERO:DICIEMBRE!AM24)</f>
        <v>0</v>
      </c>
      <c r="AN24" s="3">
        <f>SUM(ENERO:DICIEMBRE!AN24)</f>
        <v>246</v>
      </c>
      <c r="AO24" s="3">
        <f>SUM(ENERO:DICIEMBRE!AO24)</f>
        <v>0</v>
      </c>
      <c r="AP24" s="6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40"/>
      <c r="BC24" s="40"/>
      <c r="BD24" s="40"/>
      <c r="CG24" s="42">
        <v>0</v>
      </c>
      <c r="CH24" s="42">
        <v>0</v>
      </c>
      <c r="CI24" s="42">
        <v>0</v>
      </c>
      <c r="CJ24" s="42"/>
      <c r="CK24" s="42"/>
      <c r="CL24" s="42"/>
    </row>
    <row r="25" spans="1:90" ht="16.149999999999999" customHeight="1" x14ac:dyDescent="0.2">
      <c r="A25" s="566" t="s">
        <v>46</v>
      </c>
      <c r="B25" s="127" t="s">
        <v>36</v>
      </c>
      <c r="C25" s="90">
        <f t="shared" si="0"/>
        <v>2210</v>
      </c>
      <c r="D25" s="91">
        <f t="shared" si="1"/>
        <v>933</v>
      </c>
      <c r="E25" s="2">
        <f t="shared" si="2"/>
        <v>1277</v>
      </c>
      <c r="F25" s="3">
        <f>SUM(ENERO:DICIEMBRE!F25)</f>
        <v>17</v>
      </c>
      <c r="G25" s="3">
        <f>SUM(ENERO:DICIEMBRE!G25)</f>
        <v>10</v>
      </c>
      <c r="H25" s="3">
        <f>SUM(ENERO:DICIEMBRE!H25)</f>
        <v>171</v>
      </c>
      <c r="I25" s="3">
        <f>SUM(ENERO:DICIEMBRE!I25)</f>
        <v>51</v>
      </c>
      <c r="J25" s="3">
        <f>SUM(ENERO:DICIEMBRE!J25)</f>
        <v>176</v>
      </c>
      <c r="K25" s="3">
        <f>SUM(ENERO:DICIEMBRE!K25)</f>
        <v>136</v>
      </c>
      <c r="L25" s="3">
        <f>SUM(ENERO:DICIEMBRE!L25)</f>
        <v>132</v>
      </c>
      <c r="M25" s="3">
        <f>SUM(ENERO:DICIEMBRE!M25)</f>
        <v>110</v>
      </c>
      <c r="N25" s="3">
        <f>SUM(ENERO:DICIEMBRE!N25)</f>
        <v>46</v>
      </c>
      <c r="O25" s="3">
        <f>SUM(ENERO:DICIEMBRE!O25)</f>
        <v>43</v>
      </c>
      <c r="P25" s="3">
        <f>SUM(ENERO:DICIEMBRE!P25)</f>
        <v>64</v>
      </c>
      <c r="Q25" s="3">
        <f>SUM(ENERO:DICIEMBRE!Q25)</f>
        <v>92</v>
      </c>
      <c r="R25" s="3">
        <f>SUM(ENERO:DICIEMBRE!R25)</f>
        <v>51</v>
      </c>
      <c r="S25" s="3">
        <f>SUM(ENERO:DICIEMBRE!S25)</f>
        <v>58</v>
      </c>
      <c r="T25" s="3">
        <f>SUM(ENERO:DICIEMBRE!T25)</f>
        <v>63</v>
      </c>
      <c r="U25" s="3">
        <f>SUM(ENERO:DICIEMBRE!U25)</f>
        <v>97</v>
      </c>
      <c r="V25" s="3">
        <f>SUM(ENERO:DICIEMBRE!V25)</f>
        <v>12</v>
      </c>
      <c r="W25" s="3">
        <f>SUM(ENERO:DICIEMBRE!W25)</f>
        <v>207</v>
      </c>
      <c r="X25" s="3">
        <f>SUM(ENERO:DICIEMBRE!X25)</f>
        <v>40</v>
      </c>
      <c r="Y25" s="3">
        <f>SUM(ENERO:DICIEMBRE!Y25)</f>
        <v>99</v>
      </c>
      <c r="Z25" s="3">
        <f>SUM(ENERO:DICIEMBRE!Z25)</f>
        <v>67</v>
      </c>
      <c r="AA25" s="3">
        <f>SUM(ENERO:DICIEMBRE!AA25)</f>
        <v>127</v>
      </c>
      <c r="AB25" s="3">
        <f>SUM(ENERO:DICIEMBRE!AB25)</f>
        <v>40</v>
      </c>
      <c r="AC25" s="3">
        <f>SUM(ENERO:DICIEMBRE!AC25)</f>
        <v>127</v>
      </c>
      <c r="AD25" s="3">
        <f>SUM(ENERO:DICIEMBRE!AD25)</f>
        <v>20</v>
      </c>
      <c r="AE25" s="3">
        <f>SUM(ENERO:DICIEMBRE!AE25)</f>
        <v>78</v>
      </c>
      <c r="AF25" s="3">
        <f>SUM(ENERO:DICIEMBRE!AF25)</f>
        <v>20</v>
      </c>
      <c r="AG25" s="3">
        <f>SUM(ENERO:DICIEMBRE!AG25)</f>
        <v>32</v>
      </c>
      <c r="AH25" s="3">
        <f>SUM(ENERO:DICIEMBRE!AH25)</f>
        <v>12</v>
      </c>
      <c r="AI25" s="3">
        <f>SUM(ENERO:DICIEMBRE!AI25)</f>
        <v>9</v>
      </c>
      <c r="AJ25" s="3">
        <f>SUM(ENERO:DICIEMBRE!AJ25)</f>
        <v>2</v>
      </c>
      <c r="AK25" s="3">
        <f>SUM(ENERO:DICIEMBRE!AK25)</f>
        <v>1</v>
      </c>
      <c r="AL25" s="3">
        <f>SUM(ENERO:DICIEMBRE!AL25)</f>
        <v>0</v>
      </c>
      <c r="AM25" s="3">
        <f>SUM(ENERO:DICIEMBRE!AM25)</f>
        <v>0</v>
      </c>
      <c r="AN25" s="3">
        <f>SUM(ENERO:DICIEMBRE!AN25)</f>
        <v>2210</v>
      </c>
      <c r="AO25" s="3">
        <f>SUM(ENERO:DICIEMBRE!AO25)</f>
        <v>0</v>
      </c>
      <c r="AP25" s="6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40"/>
      <c r="BC25" s="40"/>
      <c r="BD25" s="40"/>
      <c r="CG25" s="42">
        <v>0</v>
      </c>
      <c r="CH25" s="42">
        <v>0</v>
      </c>
      <c r="CI25" s="42">
        <v>0</v>
      </c>
      <c r="CJ25" s="42"/>
      <c r="CK25" s="42"/>
      <c r="CL25" s="42"/>
    </row>
    <row r="26" spans="1:90" ht="16.149999999999999" customHeight="1" x14ac:dyDescent="0.2">
      <c r="A26" s="567"/>
      <c r="B26" s="128" t="s">
        <v>47</v>
      </c>
      <c r="C26" s="45">
        <f t="shared" si="0"/>
        <v>0</v>
      </c>
      <c r="D26" s="46">
        <f t="shared" si="1"/>
        <v>0</v>
      </c>
      <c r="E26" s="71">
        <f t="shared" si="2"/>
        <v>0</v>
      </c>
      <c r="F26" s="3">
        <f>SUM(ENERO:DICIEMBRE!F26)</f>
        <v>0</v>
      </c>
      <c r="G26" s="3">
        <f>SUM(ENERO:DICIEMBRE!G26)</f>
        <v>0</v>
      </c>
      <c r="H26" s="3">
        <f>SUM(ENERO:DICIEMBRE!H26)</f>
        <v>0</v>
      </c>
      <c r="I26" s="3">
        <f>SUM(ENERO:DICIEMBRE!I26)</f>
        <v>0</v>
      </c>
      <c r="J26" s="3">
        <f>SUM(ENERO:DICIEMBRE!J26)</f>
        <v>0</v>
      </c>
      <c r="K26" s="3">
        <f>SUM(ENERO:DICIEMBRE!K26)</f>
        <v>0</v>
      </c>
      <c r="L26" s="3">
        <f>SUM(ENERO:DICIEMBRE!L26)</f>
        <v>0</v>
      </c>
      <c r="M26" s="3">
        <f>SUM(ENERO:DICIEMBRE!M26)</f>
        <v>0</v>
      </c>
      <c r="N26" s="3">
        <f>SUM(ENERO:DICIEMBRE!N26)</f>
        <v>0</v>
      </c>
      <c r="O26" s="3">
        <f>SUM(ENERO:DICIEMBRE!O26)</f>
        <v>0</v>
      </c>
      <c r="P26" s="3">
        <f>SUM(ENERO:DICIEMBRE!P26)</f>
        <v>0</v>
      </c>
      <c r="Q26" s="3">
        <f>SUM(ENERO:DICIEMBRE!Q26)</f>
        <v>0</v>
      </c>
      <c r="R26" s="3">
        <f>SUM(ENERO:DICIEMBRE!R26)</f>
        <v>0</v>
      </c>
      <c r="S26" s="3">
        <f>SUM(ENERO:DICIEMBRE!S26)</f>
        <v>0</v>
      </c>
      <c r="T26" s="3">
        <f>SUM(ENERO:DICIEMBRE!T26)</f>
        <v>0</v>
      </c>
      <c r="U26" s="3">
        <f>SUM(ENERO:DICIEMBRE!U26)</f>
        <v>0</v>
      </c>
      <c r="V26" s="3">
        <f>SUM(ENERO:DICIEMBRE!V26)</f>
        <v>0</v>
      </c>
      <c r="W26" s="3">
        <f>SUM(ENERO:DICIEMBRE!W26)</f>
        <v>0</v>
      </c>
      <c r="X26" s="3">
        <f>SUM(ENERO:DICIEMBRE!X26)</f>
        <v>0</v>
      </c>
      <c r="Y26" s="3">
        <f>SUM(ENERO:DICIEMBRE!Y26)</f>
        <v>0</v>
      </c>
      <c r="Z26" s="3">
        <f>SUM(ENERO:DICIEMBRE!Z26)</f>
        <v>0</v>
      </c>
      <c r="AA26" s="3">
        <f>SUM(ENERO:DICIEMBRE!AA26)</f>
        <v>0</v>
      </c>
      <c r="AB26" s="3">
        <f>SUM(ENERO:DICIEMBRE!AB26)</f>
        <v>0</v>
      </c>
      <c r="AC26" s="3">
        <f>SUM(ENERO:DICIEMBRE!AC26)</f>
        <v>0</v>
      </c>
      <c r="AD26" s="3">
        <f>SUM(ENERO:DICIEMBRE!AD26)</f>
        <v>0</v>
      </c>
      <c r="AE26" s="3">
        <f>SUM(ENERO:DICIEMBRE!AE26)</f>
        <v>0</v>
      </c>
      <c r="AF26" s="3">
        <f>SUM(ENERO:DICIEMBRE!AF26)</f>
        <v>0</v>
      </c>
      <c r="AG26" s="3">
        <f>SUM(ENERO:DICIEMBRE!AG26)</f>
        <v>0</v>
      </c>
      <c r="AH26" s="3">
        <f>SUM(ENERO:DICIEMBRE!AH26)</f>
        <v>0</v>
      </c>
      <c r="AI26" s="3">
        <f>SUM(ENERO:DICIEMBRE!AI26)</f>
        <v>0</v>
      </c>
      <c r="AJ26" s="3">
        <f>SUM(ENERO:DICIEMBRE!AJ26)</f>
        <v>0</v>
      </c>
      <c r="AK26" s="3">
        <f>SUM(ENERO:DICIEMBRE!AK26)</f>
        <v>0</v>
      </c>
      <c r="AL26" s="3">
        <f>SUM(ENERO:DICIEMBRE!AL26)</f>
        <v>0</v>
      </c>
      <c r="AM26" s="3">
        <f>SUM(ENERO:DICIEMBRE!AM26)</f>
        <v>0</v>
      </c>
      <c r="AN26" s="3">
        <f>SUM(ENERO:DICIEMBRE!AN26)</f>
        <v>0</v>
      </c>
      <c r="AO26" s="3">
        <f>SUM(ENERO:DICIEMBRE!AO26)</f>
        <v>0</v>
      </c>
      <c r="AP26" s="6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40"/>
      <c r="BC26" s="40"/>
      <c r="BD26" s="40"/>
      <c r="CG26" s="42">
        <v>0</v>
      </c>
      <c r="CH26" s="42">
        <v>0</v>
      </c>
      <c r="CI26" s="42">
        <v>0</v>
      </c>
      <c r="CJ26" s="42"/>
      <c r="CK26" s="42"/>
      <c r="CL26" s="42"/>
    </row>
    <row r="27" spans="1:90" ht="31.15" customHeight="1" x14ac:dyDescent="0.2">
      <c r="A27" s="130" t="s">
        <v>48</v>
      </c>
      <c r="B27" s="131"/>
      <c r="C27" s="132"/>
      <c r="D27" s="131"/>
      <c r="E27" s="110"/>
      <c r="F27" s="110"/>
      <c r="G27" s="110"/>
      <c r="H27" s="110"/>
      <c r="I27" s="110"/>
      <c r="J27" s="110"/>
      <c r="K27" s="110"/>
      <c r="L27" s="110"/>
      <c r="M27" s="112"/>
      <c r="N27" s="112"/>
      <c r="O27" s="56"/>
      <c r="P27" s="56"/>
      <c r="Q27" s="56"/>
      <c r="R27" s="56"/>
      <c r="S27" s="56"/>
      <c r="T27" s="56"/>
      <c r="U27" s="56"/>
      <c r="V27" s="108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8"/>
      <c r="AQ27" s="133"/>
      <c r="AR27" s="133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CG27" s="42"/>
      <c r="CH27" s="42"/>
      <c r="CI27" s="42"/>
      <c r="CJ27" s="42"/>
      <c r="CK27" s="42"/>
      <c r="CL27" s="42"/>
    </row>
    <row r="28" spans="1:90" ht="16.149999999999999" customHeight="1" x14ac:dyDescent="0.2">
      <c r="A28" s="566" t="s">
        <v>19</v>
      </c>
      <c r="B28" s="566" t="s">
        <v>49</v>
      </c>
      <c r="C28" s="592" t="s">
        <v>50</v>
      </c>
      <c r="D28" s="593"/>
      <c r="E28" s="594"/>
      <c r="F28" s="592" t="s">
        <v>22</v>
      </c>
      <c r="G28" s="594"/>
      <c r="H28" s="592" t="s">
        <v>23</v>
      </c>
      <c r="I28" s="594"/>
      <c r="J28" s="592" t="s">
        <v>24</v>
      </c>
      <c r="K28" s="594"/>
      <c r="L28" s="592" t="s">
        <v>21</v>
      </c>
      <c r="M28" s="594"/>
      <c r="N28" s="592" t="s">
        <v>20</v>
      </c>
      <c r="O28" s="594"/>
      <c r="P28" s="599" t="s">
        <v>2</v>
      </c>
      <c r="Q28" s="600"/>
      <c r="R28" s="602" t="s">
        <v>3</v>
      </c>
      <c r="S28" s="602"/>
      <c r="T28" s="599" t="s">
        <v>4</v>
      </c>
      <c r="U28" s="600"/>
      <c r="V28" s="599" t="s">
        <v>5</v>
      </c>
      <c r="W28" s="600"/>
      <c r="X28" s="599" t="s">
        <v>6</v>
      </c>
      <c r="Y28" s="600"/>
      <c r="Z28" s="599" t="s">
        <v>7</v>
      </c>
      <c r="AA28" s="600"/>
      <c r="AB28" s="599" t="s">
        <v>8</v>
      </c>
      <c r="AC28" s="600"/>
      <c r="AD28" s="599" t="s">
        <v>9</v>
      </c>
      <c r="AE28" s="600"/>
      <c r="AF28" s="599" t="s">
        <v>10</v>
      </c>
      <c r="AG28" s="600"/>
      <c r="AH28" s="599" t="s">
        <v>11</v>
      </c>
      <c r="AI28" s="600"/>
      <c r="AJ28" s="599" t="s">
        <v>12</v>
      </c>
      <c r="AK28" s="600"/>
      <c r="AL28" s="599" t="s">
        <v>13</v>
      </c>
      <c r="AM28" s="600"/>
      <c r="AN28" s="77"/>
      <c r="AO28" s="134"/>
      <c r="AP28" s="135"/>
      <c r="AQ28" s="133"/>
      <c r="AR28" s="133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CG28" s="42"/>
      <c r="CH28" s="42"/>
      <c r="CI28" s="42"/>
      <c r="CJ28" s="42"/>
      <c r="CK28" s="42"/>
      <c r="CL28" s="42"/>
    </row>
    <row r="29" spans="1:90" ht="16.149999999999999" customHeight="1" x14ac:dyDescent="0.2">
      <c r="A29" s="567"/>
      <c r="B29" s="567"/>
      <c r="C29" s="32" t="s">
        <v>14</v>
      </c>
      <c r="D29" s="33" t="s">
        <v>15</v>
      </c>
      <c r="E29" s="98" t="s">
        <v>16</v>
      </c>
      <c r="F29" s="32" t="s">
        <v>15</v>
      </c>
      <c r="G29" s="98" t="s">
        <v>16</v>
      </c>
      <c r="H29" s="32" t="s">
        <v>15</v>
      </c>
      <c r="I29" s="98" t="s">
        <v>16</v>
      </c>
      <c r="J29" s="32" t="s">
        <v>15</v>
      </c>
      <c r="K29" s="98" t="s">
        <v>16</v>
      </c>
      <c r="L29" s="32" t="s">
        <v>15</v>
      </c>
      <c r="M29" s="98" t="s">
        <v>16</v>
      </c>
      <c r="N29" s="32" t="s">
        <v>15</v>
      </c>
      <c r="O29" s="98" t="s">
        <v>16</v>
      </c>
      <c r="P29" s="32" t="s">
        <v>15</v>
      </c>
      <c r="Q29" s="98" t="s">
        <v>16</v>
      </c>
      <c r="R29" s="32" t="s">
        <v>15</v>
      </c>
      <c r="S29" s="97" t="s">
        <v>16</v>
      </c>
      <c r="T29" s="32" t="s">
        <v>15</v>
      </c>
      <c r="U29" s="98" t="s">
        <v>16</v>
      </c>
      <c r="V29" s="32" t="s">
        <v>15</v>
      </c>
      <c r="W29" s="98" t="s">
        <v>16</v>
      </c>
      <c r="X29" s="32" t="s">
        <v>15</v>
      </c>
      <c r="Y29" s="98" t="s">
        <v>16</v>
      </c>
      <c r="Z29" s="32" t="s">
        <v>15</v>
      </c>
      <c r="AA29" s="98" t="s">
        <v>16</v>
      </c>
      <c r="AB29" s="32" t="s">
        <v>15</v>
      </c>
      <c r="AC29" s="98" t="s">
        <v>16</v>
      </c>
      <c r="AD29" s="32" t="s">
        <v>15</v>
      </c>
      <c r="AE29" s="98" t="s">
        <v>16</v>
      </c>
      <c r="AF29" s="32" t="s">
        <v>15</v>
      </c>
      <c r="AG29" s="98" t="s">
        <v>16</v>
      </c>
      <c r="AH29" s="32" t="s">
        <v>15</v>
      </c>
      <c r="AI29" s="98" t="s">
        <v>16</v>
      </c>
      <c r="AJ29" s="32" t="s">
        <v>15</v>
      </c>
      <c r="AK29" s="98" t="s">
        <v>16</v>
      </c>
      <c r="AL29" s="32" t="s">
        <v>15</v>
      </c>
      <c r="AM29" s="98" t="s">
        <v>16</v>
      </c>
      <c r="AN29" s="136"/>
      <c r="AO29" s="137"/>
      <c r="AP29" s="138"/>
      <c r="AQ29" s="139"/>
      <c r="AR29" s="133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CG29" s="42"/>
      <c r="CH29" s="42"/>
      <c r="CI29" s="42"/>
      <c r="CJ29" s="42"/>
      <c r="CK29" s="42"/>
      <c r="CL29" s="42"/>
    </row>
    <row r="30" spans="1:90" ht="16.149999999999999" customHeight="1" x14ac:dyDescent="0.2">
      <c r="A30" s="127" t="s">
        <v>51</v>
      </c>
      <c r="B30" s="3">
        <f>SUM(ENERO:DICIEMBRE!B30)</f>
        <v>278</v>
      </c>
      <c r="C30" s="61">
        <f>SUM(D30+E30)</f>
        <v>278</v>
      </c>
      <c r="D30" s="62">
        <f>SUM(F30+H30+J30+L30+N30+P30+R30+T30+V30+X30+Z30+AB30+AD30+AF30+AH30+AJ30+AL30)</f>
        <v>125</v>
      </c>
      <c r="E30" s="120">
        <f>SUM(G30+I30+K30+M30+O30+Q30+S30+U30+W30+Y30+AA30+AC30+AE30+AG30+AI30+AK30+AM30)</f>
        <v>153</v>
      </c>
      <c r="F30" s="3">
        <f>SUM(ENERO:DICIEMBRE!F30)</f>
        <v>1</v>
      </c>
      <c r="G30" s="3">
        <f>SUM(ENERO:DICIEMBRE!G30)</f>
        <v>1</v>
      </c>
      <c r="H30" s="3">
        <f>SUM(ENERO:DICIEMBRE!H30)</f>
        <v>22</v>
      </c>
      <c r="I30" s="3">
        <f>SUM(ENERO:DICIEMBRE!I30)</f>
        <v>9</v>
      </c>
      <c r="J30" s="3">
        <f>SUM(ENERO:DICIEMBRE!J30)</f>
        <v>19</v>
      </c>
      <c r="K30" s="3">
        <f>SUM(ENERO:DICIEMBRE!K30)</f>
        <v>23</v>
      </c>
      <c r="L30" s="3">
        <f>SUM(ENERO:DICIEMBRE!L30)</f>
        <v>24</v>
      </c>
      <c r="M30" s="3">
        <f>SUM(ENERO:DICIEMBRE!M30)</f>
        <v>48</v>
      </c>
      <c r="N30" s="3">
        <f>SUM(ENERO:DICIEMBRE!N30)</f>
        <v>6</v>
      </c>
      <c r="O30" s="3">
        <f>SUM(ENERO:DICIEMBRE!O30)</f>
        <v>6</v>
      </c>
      <c r="P30" s="3">
        <f>SUM(ENERO:DICIEMBRE!P30)</f>
        <v>7</v>
      </c>
      <c r="Q30" s="3">
        <f>SUM(ENERO:DICIEMBRE!Q30)</f>
        <v>3</v>
      </c>
      <c r="R30" s="3">
        <f>SUM(ENERO:DICIEMBRE!R30)</f>
        <v>6</v>
      </c>
      <c r="S30" s="3">
        <f>SUM(ENERO:DICIEMBRE!S30)</f>
        <v>9</v>
      </c>
      <c r="T30" s="3">
        <f>SUM(ENERO:DICIEMBRE!T30)</f>
        <v>3</v>
      </c>
      <c r="U30" s="3">
        <f>SUM(ENERO:DICIEMBRE!U30)</f>
        <v>2</v>
      </c>
      <c r="V30" s="3">
        <f>SUM(ENERO:DICIEMBRE!V30)</f>
        <v>6</v>
      </c>
      <c r="W30" s="3">
        <f>SUM(ENERO:DICIEMBRE!W30)</f>
        <v>6</v>
      </c>
      <c r="X30" s="3">
        <f>SUM(ENERO:DICIEMBRE!X30)</f>
        <v>7</v>
      </c>
      <c r="Y30" s="3">
        <f>SUM(ENERO:DICIEMBRE!Y30)</f>
        <v>11</v>
      </c>
      <c r="Z30" s="3">
        <f>SUM(ENERO:DICIEMBRE!Z30)</f>
        <v>2</v>
      </c>
      <c r="AA30" s="3">
        <f>SUM(ENERO:DICIEMBRE!AA30)</f>
        <v>13</v>
      </c>
      <c r="AB30" s="3">
        <f>SUM(ENERO:DICIEMBRE!AB30)</f>
        <v>4</v>
      </c>
      <c r="AC30" s="3">
        <f>SUM(ENERO:DICIEMBRE!AC30)</f>
        <v>9</v>
      </c>
      <c r="AD30" s="3">
        <f>SUM(ENERO:DICIEMBRE!AD30)</f>
        <v>6</v>
      </c>
      <c r="AE30" s="3">
        <f>SUM(ENERO:DICIEMBRE!AE30)</f>
        <v>3</v>
      </c>
      <c r="AF30" s="3">
        <f>SUM(ENERO:DICIEMBRE!AF30)</f>
        <v>1</v>
      </c>
      <c r="AG30" s="3">
        <f>SUM(ENERO:DICIEMBRE!AG30)</f>
        <v>3</v>
      </c>
      <c r="AH30" s="3">
        <f>SUM(ENERO:DICIEMBRE!AH30)</f>
        <v>7</v>
      </c>
      <c r="AI30" s="3">
        <f>SUM(ENERO:DICIEMBRE!AI30)</f>
        <v>5</v>
      </c>
      <c r="AJ30" s="3">
        <f>SUM(ENERO:DICIEMBRE!AJ30)</f>
        <v>4</v>
      </c>
      <c r="AK30" s="3">
        <f>SUM(ENERO:DICIEMBRE!AK30)</f>
        <v>0</v>
      </c>
      <c r="AL30" s="3">
        <f>SUM(ENERO:DICIEMBRE!AL30)</f>
        <v>0</v>
      </c>
      <c r="AM30" s="3">
        <f>SUM(ENERO:DICIEMBRE!AM30)</f>
        <v>2</v>
      </c>
      <c r="AN30" s="20"/>
      <c r="AO30" s="140"/>
      <c r="AP30" s="141"/>
      <c r="AQ30" s="139"/>
      <c r="AR30" s="133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CG30" s="42"/>
      <c r="CH30" s="42"/>
      <c r="CI30" s="42"/>
      <c r="CJ30" s="42"/>
      <c r="CK30" s="42"/>
      <c r="CL30" s="42"/>
    </row>
    <row r="31" spans="1:90" ht="31.15" customHeight="1" x14ac:dyDescent="0.2">
      <c r="A31" s="103" t="s">
        <v>52</v>
      </c>
      <c r="B31" s="104"/>
      <c r="C31" s="105"/>
      <c r="D31" s="105"/>
      <c r="E31" s="105"/>
      <c r="F31" s="105"/>
      <c r="G31" s="105"/>
      <c r="H31" s="105"/>
      <c r="I31" s="106"/>
      <c r="J31" s="104"/>
      <c r="K31" s="110"/>
      <c r="L31" s="110"/>
      <c r="M31" s="112"/>
      <c r="N31" s="28"/>
      <c r="O31" s="56"/>
      <c r="P31" s="56"/>
      <c r="Q31" s="56"/>
      <c r="R31" s="56"/>
      <c r="S31" s="56"/>
      <c r="T31" s="56"/>
      <c r="U31" s="56"/>
      <c r="V31" s="108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8"/>
      <c r="AQ31" s="133"/>
      <c r="AR31" s="133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CG31" s="42"/>
      <c r="CH31" s="42"/>
      <c r="CI31" s="42"/>
      <c r="CJ31" s="42"/>
      <c r="CK31" s="42"/>
      <c r="CL31" s="42"/>
    </row>
    <row r="32" spans="1:90" ht="31.15" customHeight="1" x14ac:dyDescent="0.2">
      <c r="A32" s="142" t="s">
        <v>53</v>
      </c>
      <c r="B32" s="143"/>
      <c r="C32" s="143"/>
      <c r="D32" s="144"/>
      <c r="E32" s="144"/>
      <c r="F32" s="144"/>
      <c r="G32" s="144"/>
      <c r="H32" s="144"/>
      <c r="I32" s="144"/>
      <c r="J32" s="144"/>
      <c r="K32" s="144"/>
      <c r="L32" s="145"/>
      <c r="M32" s="28"/>
      <c r="N32" s="28"/>
      <c r="O32" s="28"/>
      <c r="P32" s="56"/>
      <c r="Q32" s="56"/>
      <c r="R32" s="56"/>
      <c r="S32" s="56"/>
      <c r="T32" s="56"/>
      <c r="U32" s="56"/>
      <c r="V32" s="108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8"/>
      <c r="AQ32" s="133"/>
      <c r="AR32" s="133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CG32" s="42"/>
      <c r="CH32" s="42"/>
      <c r="CI32" s="42"/>
      <c r="CJ32" s="42"/>
      <c r="CK32" s="42"/>
      <c r="CL32" s="42"/>
    </row>
    <row r="33" spans="1:90" ht="16.149999999999999" customHeight="1" x14ac:dyDescent="0.2">
      <c r="A33" s="568" t="s">
        <v>19</v>
      </c>
      <c r="B33" s="566" t="s">
        <v>33</v>
      </c>
      <c r="C33" s="566" t="s">
        <v>28</v>
      </c>
      <c r="D33" s="75"/>
      <c r="E33" s="75"/>
      <c r="F33" s="75"/>
      <c r="G33" s="75"/>
      <c r="H33" s="75"/>
      <c r="I33" s="75"/>
      <c r="J33" s="75"/>
      <c r="K33" s="75"/>
      <c r="L33" s="146"/>
      <c r="M33" s="147"/>
      <c r="N33" s="28"/>
      <c r="O33" s="56"/>
      <c r="P33" s="56"/>
      <c r="Q33" s="56"/>
      <c r="R33" s="56"/>
      <c r="S33" s="56"/>
      <c r="T33" s="56"/>
      <c r="U33" s="56"/>
      <c r="V33" s="108"/>
      <c r="W33" s="56"/>
      <c r="X33" s="148"/>
      <c r="Y33" s="140"/>
      <c r="Z33" s="140"/>
      <c r="AA33" s="140"/>
      <c r="AB33" s="140"/>
      <c r="AC33" s="140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8"/>
      <c r="AQ33" s="133"/>
      <c r="AR33" s="133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CG33" s="42"/>
      <c r="CH33" s="42"/>
      <c r="CI33" s="42"/>
      <c r="CJ33" s="42"/>
      <c r="CK33" s="42"/>
      <c r="CL33" s="42"/>
    </row>
    <row r="34" spans="1:90" ht="16.149999999999999" customHeight="1" x14ac:dyDescent="0.2">
      <c r="A34" s="569"/>
      <c r="B34" s="567"/>
      <c r="C34" s="567"/>
      <c r="D34" s="149"/>
      <c r="E34" s="75"/>
      <c r="F34" s="75"/>
      <c r="G34" s="75"/>
      <c r="H34" s="75"/>
      <c r="I34" s="75"/>
      <c r="J34" s="75"/>
      <c r="K34" s="75"/>
      <c r="L34" s="146"/>
      <c r="M34" s="147"/>
      <c r="N34" s="28"/>
      <c r="O34" s="56"/>
      <c r="P34" s="56"/>
      <c r="Q34" s="56"/>
      <c r="R34" s="56"/>
      <c r="S34" s="56"/>
      <c r="T34" s="56"/>
      <c r="U34" s="56"/>
      <c r="V34" s="108"/>
      <c r="W34" s="56"/>
      <c r="X34" s="148"/>
      <c r="Y34" s="140"/>
      <c r="Z34" s="140"/>
      <c r="AA34" s="140"/>
      <c r="AB34" s="140"/>
      <c r="AC34" s="140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1"/>
      <c r="AR34" s="51"/>
      <c r="CG34" s="42"/>
      <c r="CH34" s="42"/>
      <c r="CI34" s="42"/>
      <c r="CJ34" s="42"/>
      <c r="CK34" s="42"/>
      <c r="CL34" s="42"/>
    </row>
    <row r="35" spans="1:90" ht="16.149999999999999" customHeight="1" x14ac:dyDescent="0.2">
      <c r="A35" s="566" t="s">
        <v>54</v>
      </c>
      <c r="B35" s="123" t="s">
        <v>47</v>
      </c>
      <c r="C35" s="3">
        <f>SUM(ENERO:DICIEMBRE!C35)</f>
        <v>46</v>
      </c>
      <c r="D35" s="149"/>
      <c r="E35" s="75"/>
      <c r="F35" s="75"/>
      <c r="G35" s="75"/>
      <c r="H35" s="56"/>
      <c r="I35" s="75"/>
      <c r="J35" s="75"/>
      <c r="K35" s="1"/>
      <c r="L35" s="146"/>
      <c r="M35" s="147"/>
      <c r="N35" s="28"/>
      <c r="O35" s="56"/>
      <c r="P35" s="56"/>
      <c r="Q35" s="56"/>
      <c r="R35" s="56"/>
      <c r="S35" s="56"/>
      <c r="T35" s="56"/>
      <c r="U35" s="56"/>
      <c r="V35" s="108"/>
      <c r="W35" s="56"/>
      <c r="X35" s="148"/>
      <c r="Y35" s="140"/>
      <c r="Z35" s="140"/>
      <c r="AA35" s="140"/>
      <c r="AB35" s="140"/>
      <c r="AC35" s="140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1"/>
      <c r="AR35" s="51"/>
      <c r="CG35" s="42"/>
      <c r="CH35" s="42"/>
      <c r="CI35" s="42"/>
      <c r="CJ35" s="42"/>
      <c r="CK35" s="42"/>
      <c r="CL35" s="42"/>
    </row>
    <row r="36" spans="1:90" ht="16.149999999999999" customHeight="1" x14ac:dyDescent="0.2">
      <c r="A36" s="567"/>
      <c r="B36" s="67" t="s">
        <v>55</v>
      </c>
      <c r="C36" s="3">
        <f>SUM(ENERO:DICIEMBRE!C36)</f>
        <v>131</v>
      </c>
      <c r="D36" s="149"/>
      <c r="E36" s="75"/>
      <c r="F36" s="75"/>
      <c r="G36" s="75"/>
      <c r="H36" s="75"/>
      <c r="I36" s="75"/>
      <c r="J36" s="75"/>
      <c r="K36" s="75"/>
      <c r="L36" s="146"/>
      <c r="M36" s="147"/>
      <c r="N36" s="28"/>
      <c r="O36" s="56"/>
      <c r="P36" s="56"/>
      <c r="Q36" s="56"/>
      <c r="R36" s="56"/>
      <c r="S36" s="56"/>
      <c r="T36" s="56"/>
      <c r="U36" s="56"/>
      <c r="V36" s="108"/>
      <c r="W36" s="56"/>
      <c r="X36" s="148"/>
      <c r="Y36" s="140"/>
      <c r="Z36" s="140"/>
      <c r="AA36" s="140"/>
      <c r="AB36" s="140"/>
      <c r="AC36" s="140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1"/>
      <c r="AR36" s="51"/>
      <c r="CG36" s="42"/>
      <c r="CH36" s="42"/>
      <c r="CI36" s="42"/>
      <c r="CJ36" s="42"/>
      <c r="CK36" s="42"/>
      <c r="CL36" s="42"/>
    </row>
    <row r="37" spans="1:90" ht="16.149999999999999" customHeight="1" x14ac:dyDescent="0.2">
      <c r="A37" s="566" t="s">
        <v>56</v>
      </c>
      <c r="B37" s="123" t="s">
        <v>47</v>
      </c>
      <c r="C37" s="3">
        <f>SUM(ENERO:DICIEMBRE!C37)</f>
        <v>0</v>
      </c>
      <c r="D37" s="149"/>
      <c r="E37" s="75"/>
      <c r="F37" s="75"/>
      <c r="G37" s="75"/>
      <c r="H37" s="75"/>
      <c r="I37" s="75"/>
      <c r="J37" s="75"/>
      <c r="K37" s="75"/>
      <c r="L37" s="146"/>
      <c r="M37" s="147"/>
      <c r="N37" s="28"/>
      <c r="O37" s="56"/>
      <c r="P37" s="56"/>
      <c r="Q37" s="56"/>
      <c r="R37" s="56"/>
      <c r="S37" s="56"/>
      <c r="T37" s="56"/>
      <c r="U37" s="56"/>
      <c r="V37" s="108"/>
      <c r="W37" s="56"/>
      <c r="X37" s="148"/>
      <c r="Y37" s="140"/>
      <c r="Z37" s="140"/>
      <c r="AA37" s="140"/>
      <c r="AB37" s="140"/>
      <c r="AC37" s="140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1"/>
      <c r="AR37" s="51"/>
      <c r="CG37" s="42"/>
      <c r="CH37" s="42"/>
      <c r="CI37" s="42"/>
      <c r="CJ37" s="42"/>
      <c r="CK37" s="42"/>
      <c r="CL37" s="42"/>
    </row>
    <row r="38" spans="1:90" ht="16.149999999999999" customHeight="1" x14ac:dyDescent="0.2">
      <c r="A38" s="567"/>
      <c r="B38" s="78" t="s">
        <v>55</v>
      </c>
      <c r="C38" s="3">
        <f>SUM(ENERO:DICIEMBRE!C38)</f>
        <v>537</v>
      </c>
      <c r="D38" s="150"/>
      <c r="E38" s="75"/>
      <c r="F38" s="75"/>
      <c r="G38" s="75"/>
      <c r="H38" s="75"/>
      <c r="I38" s="75"/>
      <c r="J38" s="75"/>
      <c r="K38" s="75"/>
      <c r="L38" s="146"/>
      <c r="M38" s="147"/>
      <c r="N38" s="28"/>
      <c r="O38" s="56"/>
      <c r="P38" s="56"/>
      <c r="Q38" s="56"/>
      <c r="R38" s="56"/>
      <c r="S38" s="56"/>
      <c r="T38" s="56"/>
      <c r="U38" s="56"/>
      <c r="V38" s="108"/>
      <c r="W38" s="56"/>
      <c r="X38" s="148"/>
      <c r="Y38" s="140"/>
      <c r="Z38" s="140"/>
      <c r="AA38" s="140"/>
      <c r="AB38" s="140"/>
      <c r="AC38" s="140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1"/>
      <c r="AR38" s="51"/>
      <c r="CG38" s="42"/>
      <c r="CH38" s="42"/>
      <c r="CI38" s="42"/>
      <c r="CJ38" s="42"/>
      <c r="CK38" s="42"/>
      <c r="CL38" s="42"/>
    </row>
    <row r="39" spans="1:90" ht="31.15" customHeight="1" x14ac:dyDescent="0.2">
      <c r="A39" s="130" t="s">
        <v>57</v>
      </c>
      <c r="B39" s="151"/>
      <c r="C39" s="151"/>
      <c r="D39" s="152"/>
      <c r="E39" s="152"/>
      <c r="F39" s="152"/>
      <c r="G39" s="152"/>
      <c r="H39" s="152"/>
      <c r="I39" s="152"/>
      <c r="J39" s="152"/>
      <c r="K39" s="152"/>
      <c r="L39" s="153"/>
      <c r="M39" s="154"/>
      <c r="N39" s="155"/>
      <c r="O39" s="88"/>
      <c r="P39" s="88"/>
      <c r="Q39" s="88"/>
      <c r="R39" s="88"/>
      <c r="S39" s="88"/>
      <c r="T39" s="88"/>
      <c r="U39" s="88"/>
      <c r="V39" s="156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157"/>
      <c r="AO39" s="158"/>
      <c r="AP39" s="158"/>
      <c r="AQ39" s="133"/>
      <c r="AR39" s="133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CG39" s="42"/>
      <c r="CH39" s="42"/>
      <c r="CI39" s="42"/>
      <c r="CJ39" s="42"/>
      <c r="CK39" s="42"/>
      <c r="CL39" s="42"/>
    </row>
    <row r="40" spans="1:90" ht="16.149999999999999" customHeight="1" x14ac:dyDescent="0.2">
      <c r="A40" s="570" t="s">
        <v>58</v>
      </c>
      <c r="B40" s="571"/>
      <c r="C40" s="603" t="s">
        <v>28</v>
      </c>
      <c r="D40" s="577"/>
      <c r="E40" s="578"/>
      <c r="F40" s="592" t="s">
        <v>25</v>
      </c>
      <c r="G40" s="593"/>
      <c r="H40" s="593"/>
      <c r="I40" s="593"/>
      <c r="J40" s="593"/>
      <c r="K40" s="593"/>
      <c r="L40" s="593"/>
      <c r="M40" s="593"/>
      <c r="N40" s="593"/>
      <c r="O40" s="593"/>
      <c r="P40" s="593"/>
      <c r="Q40" s="593"/>
      <c r="R40" s="593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593"/>
      <c r="AF40" s="593"/>
      <c r="AG40" s="593"/>
      <c r="AH40" s="593"/>
      <c r="AI40" s="593"/>
      <c r="AJ40" s="593"/>
      <c r="AK40" s="593"/>
      <c r="AL40" s="593"/>
      <c r="AM40" s="594"/>
      <c r="AN40" s="605" t="s">
        <v>1</v>
      </c>
      <c r="AO40" s="159"/>
      <c r="AP40" s="16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CG40" s="42"/>
      <c r="CH40" s="42"/>
      <c r="CI40" s="42"/>
      <c r="CJ40" s="42"/>
      <c r="CK40" s="42"/>
      <c r="CL40" s="42"/>
    </row>
    <row r="41" spans="1:90" ht="16.149999999999999" customHeight="1" x14ac:dyDescent="0.2">
      <c r="A41" s="572"/>
      <c r="B41" s="573"/>
      <c r="C41" s="604"/>
      <c r="D41" s="579"/>
      <c r="E41" s="580"/>
      <c r="F41" s="592" t="s">
        <v>22</v>
      </c>
      <c r="G41" s="594"/>
      <c r="H41" s="593" t="s">
        <v>23</v>
      </c>
      <c r="I41" s="594"/>
      <c r="J41" s="581" t="s">
        <v>24</v>
      </c>
      <c r="K41" s="583"/>
      <c r="L41" s="592" t="s">
        <v>21</v>
      </c>
      <c r="M41" s="594"/>
      <c r="N41" s="592" t="s">
        <v>20</v>
      </c>
      <c r="O41" s="594"/>
      <c r="P41" s="599" t="s">
        <v>2</v>
      </c>
      <c r="Q41" s="600"/>
      <c r="R41" s="599" t="s">
        <v>3</v>
      </c>
      <c r="S41" s="600"/>
      <c r="T41" s="599" t="s">
        <v>4</v>
      </c>
      <c r="U41" s="600"/>
      <c r="V41" s="599" t="s">
        <v>5</v>
      </c>
      <c r="W41" s="600"/>
      <c r="X41" s="599" t="s">
        <v>6</v>
      </c>
      <c r="Y41" s="600"/>
      <c r="Z41" s="599" t="s">
        <v>7</v>
      </c>
      <c r="AA41" s="600"/>
      <c r="AB41" s="599" t="s">
        <v>8</v>
      </c>
      <c r="AC41" s="600"/>
      <c r="AD41" s="599" t="s">
        <v>9</v>
      </c>
      <c r="AE41" s="600"/>
      <c r="AF41" s="599" t="s">
        <v>10</v>
      </c>
      <c r="AG41" s="600"/>
      <c r="AH41" s="599" t="s">
        <v>11</v>
      </c>
      <c r="AI41" s="600"/>
      <c r="AJ41" s="599" t="s">
        <v>12</v>
      </c>
      <c r="AK41" s="600"/>
      <c r="AL41" s="602" t="s">
        <v>13</v>
      </c>
      <c r="AM41" s="600"/>
      <c r="AN41" s="595"/>
      <c r="AO41" s="159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CG41" s="42"/>
      <c r="CH41" s="42"/>
      <c r="CI41" s="42"/>
      <c r="CJ41" s="42"/>
      <c r="CK41" s="42"/>
      <c r="CL41" s="42"/>
    </row>
    <row r="42" spans="1:90" ht="16.149999999999999" customHeight="1" x14ac:dyDescent="0.2">
      <c r="A42" s="574"/>
      <c r="B42" s="575"/>
      <c r="C42" s="161" t="s">
        <v>14</v>
      </c>
      <c r="D42" s="162" t="s">
        <v>15</v>
      </c>
      <c r="E42" s="83" t="s">
        <v>16</v>
      </c>
      <c r="F42" s="32" t="s">
        <v>15</v>
      </c>
      <c r="G42" s="98" t="s">
        <v>16</v>
      </c>
      <c r="H42" s="32" t="s">
        <v>15</v>
      </c>
      <c r="I42" s="98" t="s">
        <v>16</v>
      </c>
      <c r="J42" s="32" t="s">
        <v>15</v>
      </c>
      <c r="K42" s="98" t="s">
        <v>16</v>
      </c>
      <c r="L42" s="32" t="s">
        <v>15</v>
      </c>
      <c r="M42" s="98" t="s">
        <v>16</v>
      </c>
      <c r="N42" s="32" t="s">
        <v>15</v>
      </c>
      <c r="O42" s="98" t="s">
        <v>16</v>
      </c>
      <c r="P42" s="32" t="s">
        <v>15</v>
      </c>
      <c r="Q42" s="98" t="s">
        <v>16</v>
      </c>
      <c r="R42" s="32" t="s">
        <v>15</v>
      </c>
      <c r="S42" s="98" t="s">
        <v>16</v>
      </c>
      <c r="T42" s="32" t="s">
        <v>15</v>
      </c>
      <c r="U42" s="98" t="s">
        <v>16</v>
      </c>
      <c r="V42" s="32" t="s">
        <v>15</v>
      </c>
      <c r="W42" s="98" t="s">
        <v>16</v>
      </c>
      <c r="X42" s="32" t="s">
        <v>15</v>
      </c>
      <c r="Y42" s="98" t="s">
        <v>16</v>
      </c>
      <c r="Z42" s="32" t="s">
        <v>15</v>
      </c>
      <c r="AA42" s="98" t="s">
        <v>16</v>
      </c>
      <c r="AB42" s="32" t="s">
        <v>15</v>
      </c>
      <c r="AC42" s="98" t="s">
        <v>16</v>
      </c>
      <c r="AD42" s="32" t="s">
        <v>15</v>
      </c>
      <c r="AE42" s="98" t="s">
        <v>16</v>
      </c>
      <c r="AF42" s="32" t="s">
        <v>15</v>
      </c>
      <c r="AG42" s="98" t="s">
        <v>16</v>
      </c>
      <c r="AH42" s="32" t="s">
        <v>15</v>
      </c>
      <c r="AI42" s="98" t="s">
        <v>16</v>
      </c>
      <c r="AJ42" s="32" t="s">
        <v>15</v>
      </c>
      <c r="AK42" s="98" t="s">
        <v>16</v>
      </c>
      <c r="AL42" s="163" t="s">
        <v>15</v>
      </c>
      <c r="AM42" s="98" t="s">
        <v>16</v>
      </c>
      <c r="AN42" s="591"/>
      <c r="AO42" s="164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CG42" s="42"/>
      <c r="CH42" s="42"/>
      <c r="CI42" s="42"/>
      <c r="CJ42" s="42"/>
      <c r="CK42" s="42"/>
      <c r="CL42" s="42"/>
    </row>
    <row r="43" spans="1:90" ht="16.149999999999999" customHeight="1" x14ac:dyDescent="0.2">
      <c r="A43" s="165" t="s">
        <v>26</v>
      </c>
      <c r="B43" s="166" t="s">
        <v>59</v>
      </c>
      <c r="C43" s="167">
        <f>SUM(D43+E43)</f>
        <v>0</v>
      </c>
      <c r="D43" s="168">
        <f>SUM(F43+H43+J43+L43+N43+P43+R43+T43+V43+X43+Z43+AB43+AD43+AF43+AH43+AJ43+AL43)</f>
        <v>0</v>
      </c>
      <c r="E43" s="119">
        <f>SUM(G43+I43+K43+M43+O43+Q43+S43+U43+W43+Y43+AA43+AC43+AE43+AG43+AI43+AK43+AM43)</f>
        <v>0</v>
      </c>
      <c r="F43" s="31"/>
      <c r="G43" s="48"/>
      <c r="H43" s="31"/>
      <c r="I43" s="48"/>
      <c r="J43" s="31"/>
      <c r="K43" s="48"/>
      <c r="L43" s="31"/>
      <c r="M43" s="48"/>
      <c r="N43" s="31"/>
      <c r="O43" s="48"/>
      <c r="P43" s="169"/>
      <c r="Q43" s="48"/>
      <c r="R43" s="169"/>
      <c r="S43" s="48"/>
      <c r="T43" s="169"/>
      <c r="U43" s="48"/>
      <c r="V43" s="169"/>
      <c r="W43" s="48"/>
      <c r="X43" s="169"/>
      <c r="Y43" s="48"/>
      <c r="Z43" s="169"/>
      <c r="AA43" s="48"/>
      <c r="AB43" s="169"/>
      <c r="AC43" s="48"/>
      <c r="AD43" s="169"/>
      <c r="AE43" s="48"/>
      <c r="AF43" s="169"/>
      <c r="AG43" s="48"/>
      <c r="AH43" s="169"/>
      <c r="AI43" s="48"/>
      <c r="AJ43" s="169"/>
      <c r="AK43" s="48"/>
      <c r="AL43" s="95"/>
      <c r="AM43" s="48"/>
      <c r="AN43" s="170"/>
      <c r="AO43" s="6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40"/>
      <c r="BB43" s="40"/>
      <c r="CB43" s="41"/>
      <c r="CG43" s="42">
        <v>0</v>
      </c>
      <c r="CH43" s="42">
        <v>0</v>
      </c>
      <c r="CI43" s="42"/>
      <c r="CJ43" s="42"/>
      <c r="CK43" s="42"/>
      <c r="CL43" s="42"/>
    </row>
    <row r="44" spans="1:90" ht="16.149999999999999" customHeight="1" x14ac:dyDescent="0.2">
      <c r="A44" s="171" t="s">
        <v>27</v>
      </c>
      <c r="B44" s="172" t="s">
        <v>59</v>
      </c>
      <c r="C44" s="45">
        <f>SUM(D44+E44)</f>
        <v>0</v>
      </c>
      <c r="D44" s="46">
        <f>SUM(F44+H44+J44+L44+N44+P44+R44+T44+V44+X44+Z44+AB44+AD44+AF44+AH44+AJ44+AL44)</f>
        <v>0</v>
      </c>
      <c r="E44" s="70">
        <f>SUM(G44+I44+K44+M44+O44+Q44+S44+U44+W44+Y44+AA44+AC44+AE44+AG44+AI44+AK44+AM44)</f>
        <v>0</v>
      </c>
      <c r="F44" s="29"/>
      <c r="G44" s="47"/>
      <c r="H44" s="29"/>
      <c r="I44" s="47"/>
      <c r="J44" s="29"/>
      <c r="K44" s="47"/>
      <c r="L44" s="29"/>
      <c r="M44" s="47"/>
      <c r="N44" s="29"/>
      <c r="O44" s="47"/>
      <c r="P44" s="129"/>
      <c r="Q44" s="47"/>
      <c r="R44" s="129"/>
      <c r="S44" s="47"/>
      <c r="T44" s="129"/>
      <c r="U44" s="47"/>
      <c r="V44" s="129"/>
      <c r="W44" s="47"/>
      <c r="X44" s="129"/>
      <c r="Y44" s="47"/>
      <c r="Z44" s="129"/>
      <c r="AA44" s="47"/>
      <c r="AB44" s="129"/>
      <c r="AC44" s="47"/>
      <c r="AD44" s="129"/>
      <c r="AE44" s="47"/>
      <c r="AF44" s="129"/>
      <c r="AG44" s="47"/>
      <c r="AH44" s="129"/>
      <c r="AI44" s="47"/>
      <c r="AJ44" s="129"/>
      <c r="AK44" s="47"/>
      <c r="AL44" s="79"/>
      <c r="AM44" s="47"/>
      <c r="AN44" s="173"/>
      <c r="AO44" s="6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40"/>
      <c r="BB44" s="40"/>
      <c r="CG44" s="42">
        <v>0</v>
      </c>
      <c r="CH44" s="42">
        <v>0</v>
      </c>
      <c r="CI44" s="42"/>
      <c r="CJ44" s="42"/>
      <c r="CK44" s="42"/>
      <c r="CL44" s="42"/>
    </row>
    <row r="45" spans="1:90" ht="31.15" customHeight="1" x14ac:dyDescent="0.2">
      <c r="A45" s="576" t="s">
        <v>60</v>
      </c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174"/>
      <c r="O45" s="157"/>
      <c r="P45" s="157"/>
      <c r="Q45" s="157"/>
      <c r="R45" s="157"/>
      <c r="S45" s="157"/>
      <c r="T45" s="157"/>
      <c r="U45" s="157"/>
      <c r="V45" s="175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76"/>
      <c r="AP45" s="177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CG45" s="42"/>
      <c r="CH45" s="42"/>
      <c r="CI45" s="42"/>
      <c r="CJ45" s="42"/>
      <c r="CK45" s="42"/>
      <c r="CL45" s="42"/>
    </row>
    <row r="46" spans="1:90" ht="16.149999999999999" customHeight="1" x14ac:dyDescent="0.2">
      <c r="A46" s="570" t="s">
        <v>19</v>
      </c>
      <c r="B46" s="571"/>
      <c r="C46" s="577" t="s">
        <v>28</v>
      </c>
      <c r="D46" s="577"/>
      <c r="E46" s="578"/>
      <c r="F46" s="581" t="s">
        <v>25</v>
      </c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  <c r="T46" s="582"/>
      <c r="U46" s="582"/>
      <c r="V46" s="582"/>
      <c r="W46" s="582"/>
      <c r="X46" s="582"/>
      <c r="Y46" s="582"/>
      <c r="Z46" s="582"/>
      <c r="AA46" s="582"/>
      <c r="AB46" s="582"/>
      <c r="AC46" s="582"/>
      <c r="AD46" s="582"/>
      <c r="AE46" s="582"/>
      <c r="AF46" s="582"/>
      <c r="AG46" s="582"/>
      <c r="AH46" s="582"/>
      <c r="AI46" s="582"/>
      <c r="AJ46" s="582"/>
      <c r="AK46" s="582"/>
      <c r="AL46" s="582"/>
      <c r="AM46" s="583"/>
      <c r="AN46" s="605" t="s">
        <v>1</v>
      </c>
      <c r="AO46" s="176"/>
      <c r="AP46" s="178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CG46" s="42"/>
      <c r="CH46" s="42"/>
      <c r="CI46" s="42"/>
      <c r="CJ46" s="42"/>
      <c r="CK46" s="42"/>
      <c r="CL46" s="42"/>
    </row>
    <row r="47" spans="1:90" ht="16.149999999999999" customHeight="1" x14ac:dyDescent="0.2">
      <c r="A47" s="572"/>
      <c r="B47" s="573"/>
      <c r="C47" s="579"/>
      <c r="D47" s="579"/>
      <c r="E47" s="580"/>
      <c r="F47" s="606" t="s">
        <v>22</v>
      </c>
      <c r="G47" s="606"/>
      <c r="H47" s="592" t="s">
        <v>23</v>
      </c>
      <c r="I47" s="594"/>
      <c r="J47" s="581" t="s">
        <v>24</v>
      </c>
      <c r="K47" s="583"/>
      <c r="L47" s="592" t="s">
        <v>21</v>
      </c>
      <c r="M47" s="594"/>
      <c r="N47" s="592" t="s">
        <v>20</v>
      </c>
      <c r="O47" s="594"/>
      <c r="P47" s="599" t="s">
        <v>2</v>
      </c>
      <c r="Q47" s="600"/>
      <c r="R47" s="599" t="s">
        <v>3</v>
      </c>
      <c r="S47" s="600"/>
      <c r="T47" s="599" t="s">
        <v>4</v>
      </c>
      <c r="U47" s="600"/>
      <c r="V47" s="599" t="s">
        <v>5</v>
      </c>
      <c r="W47" s="600"/>
      <c r="X47" s="599" t="s">
        <v>6</v>
      </c>
      <c r="Y47" s="600"/>
      <c r="Z47" s="599" t="s">
        <v>7</v>
      </c>
      <c r="AA47" s="600"/>
      <c r="AB47" s="599" t="s">
        <v>8</v>
      </c>
      <c r="AC47" s="600"/>
      <c r="AD47" s="599" t="s">
        <v>9</v>
      </c>
      <c r="AE47" s="600"/>
      <c r="AF47" s="599" t="s">
        <v>10</v>
      </c>
      <c r="AG47" s="600"/>
      <c r="AH47" s="599" t="s">
        <v>11</v>
      </c>
      <c r="AI47" s="600"/>
      <c r="AJ47" s="599" t="s">
        <v>12</v>
      </c>
      <c r="AK47" s="600"/>
      <c r="AL47" s="599" t="s">
        <v>13</v>
      </c>
      <c r="AM47" s="600"/>
      <c r="AN47" s="595"/>
      <c r="AO47" s="176"/>
      <c r="AP47" s="178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CG47" s="42"/>
      <c r="CH47" s="42"/>
      <c r="CI47" s="42"/>
      <c r="CJ47" s="42"/>
      <c r="CK47" s="42"/>
      <c r="CL47" s="42"/>
    </row>
    <row r="48" spans="1:90" ht="16.149999999999999" customHeight="1" x14ac:dyDescent="0.2">
      <c r="A48" s="574"/>
      <c r="B48" s="575"/>
      <c r="C48" s="84" t="s">
        <v>14</v>
      </c>
      <c r="D48" s="179" t="s">
        <v>15</v>
      </c>
      <c r="E48" s="82" t="s">
        <v>16</v>
      </c>
      <c r="F48" s="96" t="s">
        <v>15</v>
      </c>
      <c r="G48" s="180" t="s">
        <v>16</v>
      </c>
      <c r="H48" s="96" t="s">
        <v>15</v>
      </c>
      <c r="I48" s="180" t="s">
        <v>16</v>
      </c>
      <c r="J48" s="96" t="s">
        <v>15</v>
      </c>
      <c r="K48" s="180" t="s">
        <v>16</v>
      </c>
      <c r="L48" s="96" t="s">
        <v>15</v>
      </c>
      <c r="M48" s="180" t="s">
        <v>16</v>
      </c>
      <c r="N48" s="96" t="s">
        <v>15</v>
      </c>
      <c r="O48" s="180" t="s">
        <v>16</v>
      </c>
      <c r="P48" s="96" t="s">
        <v>15</v>
      </c>
      <c r="Q48" s="180" t="s">
        <v>16</v>
      </c>
      <c r="R48" s="96" t="s">
        <v>15</v>
      </c>
      <c r="S48" s="180" t="s">
        <v>16</v>
      </c>
      <c r="T48" s="96" t="s">
        <v>15</v>
      </c>
      <c r="U48" s="180" t="s">
        <v>16</v>
      </c>
      <c r="V48" s="96" t="s">
        <v>15</v>
      </c>
      <c r="W48" s="180" t="s">
        <v>16</v>
      </c>
      <c r="X48" s="96" t="s">
        <v>15</v>
      </c>
      <c r="Y48" s="180" t="s">
        <v>16</v>
      </c>
      <c r="Z48" s="96" t="s">
        <v>15</v>
      </c>
      <c r="AA48" s="180" t="s">
        <v>16</v>
      </c>
      <c r="AB48" s="96" t="s">
        <v>15</v>
      </c>
      <c r="AC48" s="180" t="s">
        <v>16</v>
      </c>
      <c r="AD48" s="96" t="s">
        <v>15</v>
      </c>
      <c r="AE48" s="180" t="s">
        <v>16</v>
      </c>
      <c r="AF48" s="96" t="s">
        <v>15</v>
      </c>
      <c r="AG48" s="180" t="s">
        <v>16</v>
      </c>
      <c r="AH48" s="96" t="s">
        <v>15</v>
      </c>
      <c r="AI48" s="180" t="s">
        <v>16</v>
      </c>
      <c r="AJ48" s="96" t="s">
        <v>15</v>
      </c>
      <c r="AK48" s="180" t="s">
        <v>16</v>
      </c>
      <c r="AL48" s="68" t="s">
        <v>15</v>
      </c>
      <c r="AM48" s="181" t="s">
        <v>16</v>
      </c>
      <c r="AN48" s="591"/>
      <c r="AO48" s="176"/>
      <c r="AP48" s="178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CG48" s="42"/>
      <c r="CH48" s="42"/>
      <c r="CI48" s="42"/>
      <c r="CJ48" s="42"/>
      <c r="CK48" s="42"/>
      <c r="CL48" s="42"/>
    </row>
    <row r="49" spans="1:90" ht="16.149999999999999" customHeight="1" x14ac:dyDescent="0.2">
      <c r="A49" s="563" t="s">
        <v>61</v>
      </c>
      <c r="B49" s="182" t="s">
        <v>35</v>
      </c>
      <c r="C49" s="90">
        <f t="shared" ref="C49:C70" si="4">SUM(D49+E49)</f>
        <v>0</v>
      </c>
      <c r="D49" s="91">
        <f>SUM(H49+J49+L49+N49+P49+R49+T49+V49+X49+Z49+AB49+AD49+AF49+AH49+AJ49+AL49)</f>
        <v>0</v>
      </c>
      <c r="E49" s="2">
        <f t="shared" ref="D49:E54" si="5">SUM(I49+K49+M49+O49+Q49+S49+U49+W49+Y49+AA49+AC49+AE49+AG49+AI49+AK49+AM49)</f>
        <v>0</v>
      </c>
      <c r="F49" s="80"/>
      <c r="G49" s="81"/>
      <c r="H49" s="3"/>
      <c r="I49" s="4"/>
      <c r="J49" s="3"/>
      <c r="K49" s="5"/>
      <c r="L49" s="3"/>
      <c r="M49" s="5"/>
      <c r="N49" s="3"/>
      <c r="O49" s="5"/>
      <c r="P49" s="21"/>
      <c r="Q49" s="5"/>
      <c r="R49" s="21"/>
      <c r="S49" s="5"/>
      <c r="T49" s="21"/>
      <c r="U49" s="5"/>
      <c r="V49" s="21"/>
      <c r="W49" s="5"/>
      <c r="X49" s="21"/>
      <c r="Y49" s="5"/>
      <c r="Z49" s="21"/>
      <c r="AA49" s="5"/>
      <c r="AB49" s="21"/>
      <c r="AC49" s="5"/>
      <c r="AD49" s="21"/>
      <c r="AE49" s="5"/>
      <c r="AF49" s="21"/>
      <c r="AG49" s="5"/>
      <c r="AH49" s="21"/>
      <c r="AI49" s="5"/>
      <c r="AJ49" s="21"/>
      <c r="AK49" s="5"/>
      <c r="AL49" s="21"/>
      <c r="AM49" s="5"/>
      <c r="AN49" s="183"/>
      <c r="AO49" s="6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40"/>
      <c r="BB49" s="40"/>
      <c r="CG49" s="42">
        <v>0</v>
      </c>
      <c r="CH49" s="42">
        <v>0</v>
      </c>
      <c r="CI49" s="42"/>
      <c r="CJ49" s="42"/>
      <c r="CK49" s="42"/>
      <c r="CL49" s="42"/>
    </row>
    <row r="50" spans="1:90" ht="16.149999999999999" customHeight="1" x14ac:dyDescent="0.2">
      <c r="A50" s="564"/>
      <c r="B50" s="184" t="s">
        <v>47</v>
      </c>
      <c r="C50" s="114">
        <f t="shared" si="4"/>
        <v>0</v>
      </c>
      <c r="D50" s="115">
        <f t="shared" si="5"/>
        <v>0</v>
      </c>
      <c r="E50" s="69">
        <f t="shared" si="5"/>
        <v>0</v>
      </c>
      <c r="F50" s="43"/>
      <c r="G50" s="44"/>
      <c r="H50" s="7"/>
      <c r="I50" s="14"/>
      <c r="J50" s="7"/>
      <c r="K50" s="8"/>
      <c r="L50" s="7"/>
      <c r="M50" s="8"/>
      <c r="N50" s="7"/>
      <c r="O50" s="8"/>
      <c r="P50" s="15"/>
      <c r="Q50" s="8"/>
      <c r="R50" s="15"/>
      <c r="S50" s="8"/>
      <c r="T50" s="15"/>
      <c r="U50" s="8"/>
      <c r="V50" s="15"/>
      <c r="W50" s="8"/>
      <c r="X50" s="15"/>
      <c r="Y50" s="8"/>
      <c r="Z50" s="15"/>
      <c r="AA50" s="8"/>
      <c r="AB50" s="15"/>
      <c r="AC50" s="8"/>
      <c r="AD50" s="15"/>
      <c r="AE50" s="8"/>
      <c r="AF50" s="15"/>
      <c r="AG50" s="8"/>
      <c r="AH50" s="15"/>
      <c r="AI50" s="8"/>
      <c r="AJ50" s="15"/>
      <c r="AK50" s="8"/>
      <c r="AL50" s="15"/>
      <c r="AM50" s="8"/>
      <c r="AN50" s="185"/>
      <c r="AO50" s="6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40"/>
      <c r="BB50" s="40"/>
      <c r="CG50" s="42">
        <v>0</v>
      </c>
      <c r="CH50" s="42">
        <v>0</v>
      </c>
      <c r="CI50" s="42"/>
      <c r="CJ50" s="42"/>
      <c r="CK50" s="42"/>
      <c r="CL50" s="42"/>
    </row>
    <row r="51" spans="1:90" ht="16.149999999999999" customHeight="1" x14ac:dyDescent="0.2">
      <c r="A51" s="564"/>
      <c r="B51" s="184" t="s">
        <v>36</v>
      </c>
      <c r="C51" s="114">
        <f t="shared" si="4"/>
        <v>0</v>
      </c>
      <c r="D51" s="115">
        <f t="shared" si="5"/>
        <v>0</v>
      </c>
      <c r="E51" s="69">
        <f t="shared" si="5"/>
        <v>0</v>
      </c>
      <c r="F51" s="43"/>
      <c r="G51" s="44"/>
      <c r="H51" s="7"/>
      <c r="I51" s="14"/>
      <c r="J51" s="7"/>
      <c r="K51" s="8"/>
      <c r="L51" s="7"/>
      <c r="M51" s="8"/>
      <c r="N51" s="7"/>
      <c r="O51" s="8"/>
      <c r="P51" s="15"/>
      <c r="Q51" s="8"/>
      <c r="R51" s="15"/>
      <c r="S51" s="8"/>
      <c r="T51" s="15"/>
      <c r="U51" s="8"/>
      <c r="V51" s="15"/>
      <c r="W51" s="8"/>
      <c r="X51" s="15"/>
      <c r="Y51" s="8"/>
      <c r="Z51" s="15"/>
      <c r="AA51" s="8"/>
      <c r="AB51" s="15"/>
      <c r="AC51" s="8"/>
      <c r="AD51" s="15"/>
      <c r="AE51" s="8"/>
      <c r="AF51" s="15"/>
      <c r="AG51" s="8"/>
      <c r="AH51" s="15"/>
      <c r="AI51" s="8"/>
      <c r="AJ51" s="15"/>
      <c r="AK51" s="8"/>
      <c r="AL51" s="15"/>
      <c r="AM51" s="8"/>
      <c r="AN51" s="185"/>
      <c r="AO51" s="6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40"/>
      <c r="BB51" s="40"/>
      <c r="CG51" s="42">
        <v>0</v>
      </c>
      <c r="CH51" s="42">
        <v>0</v>
      </c>
      <c r="CI51" s="42"/>
      <c r="CJ51" s="42"/>
      <c r="CK51" s="42"/>
      <c r="CL51" s="42"/>
    </row>
    <row r="52" spans="1:90" ht="16.149999999999999" customHeight="1" x14ac:dyDescent="0.2">
      <c r="A52" s="564"/>
      <c r="B52" s="184" t="s">
        <v>62</v>
      </c>
      <c r="C52" s="114">
        <f t="shared" si="4"/>
        <v>0</v>
      </c>
      <c r="D52" s="115">
        <f t="shared" si="5"/>
        <v>0</v>
      </c>
      <c r="E52" s="69">
        <f t="shared" si="5"/>
        <v>0</v>
      </c>
      <c r="F52" s="43"/>
      <c r="G52" s="44"/>
      <c r="H52" s="7"/>
      <c r="I52" s="14"/>
      <c r="J52" s="7"/>
      <c r="K52" s="8"/>
      <c r="L52" s="7"/>
      <c r="M52" s="8"/>
      <c r="N52" s="7"/>
      <c r="O52" s="8"/>
      <c r="P52" s="15"/>
      <c r="Q52" s="8"/>
      <c r="R52" s="15"/>
      <c r="S52" s="8"/>
      <c r="T52" s="15"/>
      <c r="U52" s="8"/>
      <c r="V52" s="15"/>
      <c r="W52" s="8"/>
      <c r="X52" s="15"/>
      <c r="Y52" s="8"/>
      <c r="Z52" s="15"/>
      <c r="AA52" s="8"/>
      <c r="AB52" s="15"/>
      <c r="AC52" s="8"/>
      <c r="AD52" s="15"/>
      <c r="AE52" s="8"/>
      <c r="AF52" s="15"/>
      <c r="AG52" s="8"/>
      <c r="AH52" s="15"/>
      <c r="AI52" s="8"/>
      <c r="AJ52" s="15"/>
      <c r="AK52" s="8"/>
      <c r="AL52" s="15"/>
      <c r="AM52" s="8"/>
      <c r="AN52" s="185"/>
      <c r="AO52" s="6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40"/>
      <c r="BB52" s="40"/>
      <c r="CG52" s="42">
        <v>0</v>
      </c>
      <c r="CH52" s="42">
        <v>0</v>
      </c>
      <c r="CI52" s="42"/>
      <c r="CJ52" s="42"/>
      <c r="CK52" s="42"/>
      <c r="CL52" s="42"/>
    </row>
    <row r="53" spans="1:90" ht="16.149999999999999" customHeight="1" x14ac:dyDescent="0.2">
      <c r="A53" s="564"/>
      <c r="B53" s="184" t="s">
        <v>39</v>
      </c>
      <c r="C53" s="114">
        <f t="shared" si="4"/>
        <v>0</v>
      </c>
      <c r="D53" s="115">
        <f t="shared" si="5"/>
        <v>0</v>
      </c>
      <c r="E53" s="69">
        <f t="shared" si="5"/>
        <v>0</v>
      </c>
      <c r="F53" s="43"/>
      <c r="G53" s="44"/>
      <c r="H53" s="7"/>
      <c r="I53" s="14"/>
      <c r="J53" s="7"/>
      <c r="K53" s="8"/>
      <c r="L53" s="7"/>
      <c r="M53" s="8"/>
      <c r="N53" s="7"/>
      <c r="O53" s="8"/>
      <c r="P53" s="15"/>
      <c r="Q53" s="8"/>
      <c r="R53" s="15"/>
      <c r="S53" s="8"/>
      <c r="T53" s="15"/>
      <c r="U53" s="8"/>
      <c r="V53" s="15"/>
      <c r="W53" s="8"/>
      <c r="X53" s="15"/>
      <c r="Y53" s="8"/>
      <c r="Z53" s="15"/>
      <c r="AA53" s="8"/>
      <c r="AB53" s="15"/>
      <c r="AC53" s="8"/>
      <c r="AD53" s="15"/>
      <c r="AE53" s="8"/>
      <c r="AF53" s="15"/>
      <c r="AG53" s="8"/>
      <c r="AH53" s="15"/>
      <c r="AI53" s="8"/>
      <c r="AJ53" s="15"/>
      <c r="AK53" s="8"/>
      <c r="AL53" s="15"/>
      <c r="AM53" s="8"/>
      <c r="AN53" s="185"/>
      <c r="AO53" s="6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40"/>
      <c r="BB53" s="40"/>
      <c r="CG53" s="42">
        <v>0</v>
      </c>
      <c r="CH53" s="42">
        <v>0</v>
      </c>
      <c r="CI53" s="42"/>
      <c r="CJ53" s="42"/>
      <c r="CK53" s="42"/>
      <c r="CL53" s="42"/>
    </row>
    <row r="54" spans="1:90" ht="16.149999999999999" customHeight="1" x14ac:dyDescent="0.2">
      <c r="A54" s="565"/>
      <c r="B54" s="85" t="s">
        <v>40</v>
      </c>
      <c r="C54" s="86">
        <f t="shared" si="4"/>
        <v>0</v>
      </c>
      <c r="D54" s="87">
        <f t="shared" si="5"/>
        <v>0</v>
      </c>
      <c r="E54" s="74">
        <f t="shared" si="5"/>
        <v>0</v>
      </c>
      <c r="F54" s="72"/>
      <c r="G54" s="73"/>
      <c r="H54" s="9"/>
      <c r="I54" s="10"/>
      <c r="J54" s="9"/>
      <c r="K54" s="11"/>
      <c r="L54" s="9"/>
      <c r="M54" s="11"/>
      <c r="N54" s="9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8"/>
      <c r="AA54" s="11"/>
      <c r="AB54" s="18"/>
      <c r="AC54" s="11"/>
      <c r="AD54" s="18"/>
      <c r="AE54" s="11"/>
      <c r="AF54" s="18"/>
      <c r="AG54" s="11"/>
      <c r="AH54" s="18"/>
      <c r="AI54" s="11"/>
      <c r="AJ54" s="18"/>
      <c r="AK54" s="11"/>
      <c r="AL54" s="18"/>
      <c r="AM54" s="11"/>
      <c r="AN54" s="186"/>
      <c r="AO54" s="6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40"/>
      <c r="BB54" s="40"/>
      <c r="CG54" s="42">
        <v>0</v>
      </c>
      <c r="CH54" s="42">
        <v>0</v>
      </c>
      <c r="CI54" s="42"/>
      <c r="CJ54" s="42"/>
      <c r="CK54" s="42"/>
      <c r="CL54" s="42"/>
    </row>
    <row r="55" spans="1:90" ht="16.149999999999999" customHeight="1" x14ac:dyDescent="0.2">
      <c r="A55" s="563" t="s">
        <v>63</v>
      </c>
      <c r="B55" s="182" t="s">
        <v>36</v>
      </c>
      <c r="C55" s="90">
        <f t="shared" si="4"/>
        <v>0</v>
      </c>
      <c r="D55" s="91">
        <f t="shared" ref="D55:E60" si="6">SUM(J55+L55+N55)</f>
        <v>0</v>
      </c>
      <c r="E55" s="2">
        <f t="shared" si="6"/>
        <v>0</v>
      </c>
      <c r="F55" s="80"/>
      <c r="G55" s="81"/>
      <c r="H55" s="80"/>
      <c r="I55" s="81"/>
      <c r="J55" s="3"/>
      <c r="K55" s="5"/>
      <c r="L55" s="3"/>
      <c r="M55" s="5"/>
      <c r="N55" s="3"/>
      <c r="O55" s="5"/>
      <c r="P55" s="187"/>
      <c r="Q55" s="188"/>
      <c r="R55" s="187"/>
      <c r="S55" s="188"/>
      <c r="T55" s="187"/>
      <c r="U55" s="188"/>
      <c r="V55" s="187"/>
      <c r="W55" s="188"/>
      <c r="X55" s="187"/>
      <c r="Y55" s="188"/>
      <c r="Z55" s="187"/>
      <c r="AA55" s="188"/>
      <c r="AB55" s="187"/>
      <c r="AC55" s="188"/>
      <c r="AD55" s="187"/>
      <c r="AE55" s="188"/>
      <c r="AF55" s="187"/>
      <c r="AG55" s="188"/>
      <c r="AH55" s="187"/>
      <c r="AI55" s="188"/>
      <c r="AJ55" s="80"/>
      <c r="AK55" s="188"/>
      <c r="AL55" s="187"/>
      <c r="AM55" s="188"/>
      <c r="AN55" s="183"/>
      <c r="AO55" s="6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40"/>
      <c r="BB55" s="40"/>
      <c r="CG55" s="42">
        <v>0</v>
      </c>
      <c r="CH55" s="42">
        <v>0</v>
      </c>
      <c r="CI55" s="42"/>
      <c r="CJ55" s="42"/>
      <c r="CK55" s="42"/>
      <c r="CL55" s="42"/>
    </row>
    <row r="56" spans="1:90" ht="16.149999999999999" customHeight="1" x14ac:dyDescent="0.2">
      <c r="A56" s="565"/>
      <c r="B56" s="85" t="s">
        <v>39</v>
      </c>
      <c r="C56" s="86">
        <f t="shared" si="4"/>
        <v>0</v>
      </c>
      <c r="D56" s="87">
        <f t="shared" si="6"/>
        <v>0</v>
      </c>
      <c r="E56" s="74">
        <f t="shared" si="6"/>
        <v>0</v>
      </c>
      <c r="F56" s="72"/>
      <c r="G56" s="73"/>
      <c r="H56" s="72"/>
      <c r="I56" s="73"/>
      <c r="J56" s="9"/>
      <c r="K56" s="11"/>
      <c r="L56" s="9"/>
      <c r="M56" s="11"/>
      <c r="N56" s="9"/>
      <c r="O56" s="11"/>
      <c r="P56" s="189"/>
      <c r="Q56" s="190"/>
      <c r="R56" s="189"/>
      <c r="S56" s="190"/>
      <c r="T56" s="189"/>
      <c r="U56" s="190"/>
      <c r="V56" s="189"/>
      <c r="W56" s="190"/>
      <c r="X56" s="189"/>
      <c r="Y56" s="190"/>
      <c r="Z56" s="189"/>
      <c r="AA56" s="190"/>
      <c r="AB56" s="189"/>
      <c r="AC56" s="190"/>
      <c r="AD56" s="189"/>
      <c r="AE56" s="190"/>
      <c r="AF56" s="189"/>
      <c r="AG56" s="190"/>
      <c r="AH56" s="189"/>
      <c r="AI56" s="190"/>
      <c r="AJ56" s="72"/>
      <c r="AK56" s="190"/>
      <c r="AL56" s="189"/>
      <c r="AM56" s="190"/>
      <c r="AN56" s="186"/>
      <c r="AO56" s="6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40"/>
      <c r="BB56" s="40"/>
      <c r="CG56" s="42">
        <v>0</v>
      </c>
      <c r="CH56" s="42">
        <v>0</v>
      </c>
      <c r="CI56" s="42"/>
      <c r="CJ56" s="42"/>
      <c r="CK56" s="42"/>
      <c r="CL56" s="42"/>
    </row>
    <row r="57" spans="1:90" ht="16.149999999999999" customHeight="1" x14ac:dyDescent="0.2">
      <c r="A57" s="563" t="s">
        <v>64</v>
      </c>
      <c r="B57" s="182" t="s">
        <v>35</v>
      </c>
      <c r="C57" s="90">
        <f t="shared" si="4"/>
        <v>0</v>
      </c>
      <c r="D57" s="91">
        <f t="shared" si="6"/>
        <v>0</v>
      </c>
      <c r="E57" s="2">
        <f t="shared" si="6"/>
        <v>0</v>
      </c>
      <c r="F57" s="80"/>
      <c r="G57" s="81"/>
      <c r="H57" s="80"/>
      <c r="I57" s="81"/>
      <c r="J57" s="3"/>
      <c r="K57" s="5"/>
      <c r="L57" s="3"/>
      <c r="M57" s="5"/>
      <c r="N57" s="3"/>
      <c r="O57" s="5"/>
      <c r="P57" s="187"/>
      <c r="Q57" s="188"/>
      <c r="R57" s="187"/>
      <c r="S57" s="188"/>
      <c r="T57" s="187"/>
      <c r="U57" s="188"/>
      <c r="V57" s="187"/>
      <c r="W57" s="188"/>
      <c r="X57" s="187"/>
      <c r="Y57" s="188"/>
      <c r="Z57" s="187"/>
      <c r="AA57" s="188"/>
      <c r="AB57" s="187"/>
      <c r="AC57" s="188"/>
      <c r="AD57" s="187"/>
      <c r="AE57" s="188"/>
      <c r="AF57" s="187"/>
      <c r="AG57" s="188"/>
      <c r="AH57" s="187"/>
      <c r="AI57" s="188"/>
      <c r="AJ57" s="80"/>
      <c r="AK57" s="188"/>
      <c r="AL57" s="187"/>
      <c r="AM57" s="188"/>
      <c r="AN57" s="183"/>
      <c r="AO57" s="6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40"/>
      <c r="BB57" s="40"/>
      <c r="CG57" s="42">
        <v>0</v>
      </c>
      <c r="CH57" s="42">
        <v>0</v>
      </c>
      <c r="CI57" s="42"/>
      <c r="CJ57" s="42"/>
      <c r="CK57" s="42"/>
      <c r="CL57" s="42"/>
    </row>
    <row r="58" spans="1:90" ht="16.149999999999999" customHeight="1" x14ac:dyDescent="0.2">
      <c r="A58" s="564"/>
      <c r="B58" s="184" t="s">
        <v>47</v>
      </c>
      <c r="C58" s="114">
        <f t="shared" si="4"/>
        <v>0</v>
      </c>
      <c r="D58" s="115">
        <f t="shared" si="6"/>
        <v>0</v>
      </c>
      <c r="E58" s="69">
        <f t="shared" si="6"/>
        <v>0</v>
      </c>
      <c r="F58" s="43"/>
      <c r="G58" s="44"/>
      <c r="H58" s="43"/>
      <c r="I58" s="44"/>
      <c r="J58" s="7"/>
      <c r="K58" s="8"/>
      <c r="L58" s="7"/>
      <c r="M58" s="8"/>
      <c r="N58" s="7"/>
      <c r="O58" s="8"/>
      <c r="P58" s="191"/>
      <c r="Q58" s="192"/>
      <c r="R58" s="191"/>
      <c r="S58" s="192"/>
      <c r="T58" s="191"/>
      <c r="U58" s="192"/>
      <c r="V58" s="191"/>
      <c r="W58" s="192"/>
      <c r="X58" s="191"/>
      <c r="Y58" s="192"/>
      <c r="Z58" s="191"/>
      <c r="AA58" s="192"/>
      <c r="AB58" s="191"/>
      <c r="AC58" s="192"/>
      <c r="AD58" s="191"/>
      <c r="AE58" s="192"/>
      <c r="AF58" s="191"/>
      <c r="AG58" s="192"/>
      <c r="AH58" s="191"/>
      <c r="AI58" s="192"/>
      <c r="AJ58" s="43"/>
      <c r="AK58" s="192"/>
      <c r="AL58" s="191"/>
      <c r="AM58" s="192"/>
      <c r="AN58" s="185"/>
      <c r="AO58" s="6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40"/>
      <c r="BB58" s="40"/>
      <c r="CG58" s="42">
        <v>0</v>
      </c>
      <c r="CH58" s="42">
        <v>0</v>
      </c>
      <c r="CI58" s="42"/>
      <c r="CJ58" s="42"/>
      <c r="CK58" s="42"/>
      <c r="CL58" s="42"/>
    </row>
    <row r="59" spans="1:90" ht="16.149999999999999" customHeight="1" x14ac:dyDescent="0.2">
      <c r="A59" s="564"/>
      <c r="B59" s="184" t="s">
        <v>36</v>
      </c>
      <c r="C59" s="114">
        <f t="shared" si="4"/>
        <v>0</v>
      </c>
      <c r="D59" s="115">
        <f t="shared" si="6"/>
        <v>0</v>
      </c>
      <c r="E59" s="69">
        <f t="shared" si="6"/>
        <v>0</v>
      </c>
      <c r="F59" s="43"/>
      <c r="G59" s="44"/>
      <c r="H59" s="43"/>
      <c r="I59" s="44"/>
      <c r="J59" s="7"/>
      <c r="K59" s="8"/>
      <c r="L59" s="7"/>
      <c r="M59" s="8"/>
      <c r="N59" s="7"/>
      <c r="O59" s="8"/>
      <c r="P59" s="191"/>
      <c r="Q59" s="192"/>
      <c r="R59" s="191"/>
      <c r="S59" s="192"/>
      <c r="T59" s="191"/>
      <c r="U59" s="192"/>
      <c r="V59" s="191"/>
      <c r="W59" s="192"/>
      <c r="X59" s="191"/>
      <c r="Y59" s="192"/>
      <c r="Z59" s="191"/>
      <c r="AA59" s="192"/>
      <c r="AB59" s="191"/>
      <c r="AC59" s="192"/>
      <c r="AD59" s="191"/>
      <c r="AE59" s="192"/>
      <c r="AF59" s="191"/>
      <c r="AG59" s="192"/>
      <c r="AH59" s="191"/>
      <c r="AI59" s="192"/>
      <c r="AJ59" s="43"/>
      <c r="AK59" s="192"/>
      <c r="AL59" s="191"/>
      <c r="AM59" s="192"/>
      <c r="AN59" s="185"/>
      <c r="AO59" s="6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40"/>
      <c r="BB59" s="40"/>
      <c r="CG59" s="42">
        <v>0</v>
      </c>
      <c r="CH59" s="42">
        <v>0</v>
      </c>
      <c r="CI59" s="42"/>
      <c r="CJ59" s="42"/>
      <c r="CK59" s="42"/>
      <c r="CL59" s="42"/>
    </row>
    <row r="60" spans="1:90" ht="16.149999999999999" customHeight="1" x14ac:dyDescent="0.2">
      <c r="A60" s="565"/>
      <c r="B60" s="85" t="s">
        <v>39</v>
      </c>
      <c r="C60" s="86">
        <f t="shared" si="4"/>
        <v>0</v>
      </c>
      <c r="D60" s="87">
        <f t="shared" si="6"/>
        <v>0</v>
      </c>
      <c r="E60" s="74">
        <f t="shared" si="6"/>
        <v>0</v>
      </c>
      <c r="F60" s="72"/>
      <c r="G60" s="73"/>
      <c r="H60" s="72"/>
      <c r="I60" s="73"/>
      <c r="J60" s="9"/>
      <c r="K60" s="11"/>
      <c r="L60" s="9"/>
      <c r="M60" s="11"/>
      <c r="N60" s="9"/>
      <c r="O60" s="11"/>
      <c r="P60" s="189"/>
      <c r="Q60" s="190"/>
      <c r="R60" s="189"/>
      <c r="S60" s="190"/>
      <c r="T60" s="189"/>
      <c r="U60" s="190"/>
      <c r="V60" s="189"/>
      <c r="W60" s="190"/>
      <c r="X60" s="189"/>
      <c r="Y60" s="190"/>
      <c r="Z60" s="189"/>
      <c r="AA60" s="190"/>
      <c r="AB60" s="189"/>
      <c r="AC60" s="190"/>
      <c r="AD60" s="189"/>
      <c r="AE60" s="190"/>
      <c r="AF60" s="189"/>
      <c r="AG60" s="190"/>
      <c r="AH60" s="189"/>
      <c r="AI60" s="190"/>
      <c r="AJ60" s="72"/>
      <c r="AK60" s="190"/>
      <c r="AL60" s="189"/>
      <c r="AM60" s="190"/>
      <c r="AN60" s="186"/>
      <c r="AO60" s="6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40"/>
      <c r="BB60" s="40"/>
      <c r="CG60" s="42">
        <v>0</v>
      </c>
      <c r="CH60" s="42">
        <v>0</v>
      </c>
      <c r="CI60" s="42"/>
      <c r="CJ60" s="42"/>
      <c r="CK60" s="42"/>
      <c r="CL60" s="42"/>
    </row>
    <row r="61" spans="1:90" ht="16.149999999999999" customHeight="1" x14ac:dyDescent="0.2">
      <c r="A61" s="563" t="s">
        <v>65</v>
      </c>
      <c r="B61" s="182" t="s">
        <v>35</v>
      </c>
      <c r="C61" s="90">
        <f t="shared" si="4"/>
        <v>0</v>
      </c>
      <c r="D61" s="91">
        <f t="shared" ref="D61:E70" si="7">SUM(J61+L61+N61+P61+R61+T61+V61+X61+Z61+AB61+AD61+AF61+AH61+AJ61+AL61)</f>
        <v>0</v>
      </c>
      <c r="E61" s="2">
        <f t="shared" si="7"/>
        <v>0</v>
      </c>
      <c r="F61" s="80"/>
      <c r="G61" s="81"/>
      <c r="H61" s="80"/>
      <c r="I61" s="188"/>
      <c r="J61" s="3"/>
      <c r="K61" s="5"/>
      <c r="L61" s="3"/>
      <c r="M61" s="5"/>
      <c r="N61" s="3"/>
      <c r="O61" s="5"/>
      <c r="P61" s="3"/>
      <c r="Q61" s="5"/>
      <c r="R61" s="3"/>
      <c r="S61" s="5"/>
      <c r="T61" s="3"/>
      <c r="U61" s="5"/>
      <c r="V61" s="3"/>
      <c r="W61" s="5"/>
      <c r="X61" s="3"/>
      <c r="Y61" s="5"/>
      <c r="Z61" s="3"/>
      <c r="AA61" s="5"/>
      <c r="AB61" s="3"/>
      <c r="AC61" s="5"/>
      <c r="AD61" s="3"/>
      <c r="AE61" s="5"/>
      <c r="AF61" s="3"/>
      <c r="AG61" s="5"/>
      <c r="AH61" s="3"/>
      <c r="AI61" s="5"/>
      <c r="AJ61" s="3"/>
      <c r="AK61" s="5"/>
      <c r="AL61" s="3"/>
      <c r="AM61" s="5"/>
      <c r="AN61" s="183"/>
      <c r="AO61" s="6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40"/>
      <c r="BB61" s="40"/>
      <c r="CG61" s="42">
        <v>0</v>
      </c>
      <c r="CH61" s="42">
        <v>0</v>
      </c>
      <c r="CI61" s="42"/>
      <c r="CJ61" s="42"/>
      <c r="CK61" s="42"/>
      <c r="CL61" s="42"/>
    </row>
    <row r="62" spans="1:90" ht="16.149999999999999" customHeight="1" x14ac:dyDescent="0.2">
      <c r="A62" s="565"/>
      <c r="B62" s="184" t="s">
        <v>47</v>
      </c>
      <c r="C62" s="116">
        <f t="shared" si="4"/>
        <v>0</v>
      </c>
      <c r="D62" s="117">
        <f t="shared" si="7"/>
        <v>0</v>
      </c>
      <c r="E62" s="74">
        <f t="shared" si="7"/>
        <v>0</v>
      </c>
      <c r="F62" s="72"/>
      <c r="G62" s="73"/>
      <c r="H62" s="72"/>
      <c r="I62" s="190"/>
      <c r="J62" s="9"/>
      <c r="K62" s="11"/>
      <c r="L62" s="9"/>
      <c r="M62" s="11"/>
      <c r="N62" s="9"/>
      <c r="O62" s="11"/>
      <c r="P62" s="9"/>
      <c r="Q62" s="11"/>
      <c r="R62" s="9"/>
      <c r="S62" s="11"/>
      <c r="T62" s="9"/>
      <c r="U62" s="11"/>
      <c r="V62" s="9"/>
      <c r="W62" s="11"/>
      <c r="X62" s="9"/>
      <c r="Y62" s="11"/>
      <c r="Z62" s="9"/>
      <c r="AA62" s="11"/>
      <c r="AB62" s="9"/>
      <c r="AC62" s="11"/>
      <c r="AD62" s="9"/>
      <c r="AE62" s="11"/>
      <c r="AF62" s="9"/>
      <c r="AG62" s="11"/>
      <c r="AH62" s="9"/>
      <c r="AI62" s="11"/>
      <c r="AJ62" s="9"/>
      <c r="AK62" s="11"/>
      <c r="AL62" s="9"/>
      <c r="AM62" s="11"/>
      <c r="AN62" s="186"/>
      <c r="AO62" s="6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40"/>
      <c r="BB62" s="40"/>
      <c r="CG62" s="42">
        <v>0</v>
      </c>
      <c r="CH62" s="42">
        <v>0</v>
      </c>
      <c r="CI62" s="42"/>
      <c r="CJ62" s="42"/>
      <c r="CK62" s="42"/>
      <c r="CL62" s="42"/>
    </row>
    <row r="63" spans="1:90" ht="16.149999999999999" customHeight="1" x14ac:dyDescent="0.2">
      <c r="A63" s="563" t="s">
        <v>66</v>
      </c>
      <c r="B63" s="182" t="s">
        <v>35</v>
      </c>
      <c r="C63" s="90">
        <f t="shared" si="4"/>
        <v>0</v>
      </c>
      <c r="D63" s="91">
        <f t="shared" si="7"/>
        <v>0</v>
      </c>
      <c r="E63" s="2">
        <f t="shared" si="7"/>
        <v>0</v>
      </c>
      <c r="F63" s="80"/>
      <c r="G63" s="81"/>
      <c r="H63" s="80"/>
      <c r="I63" s="81"/>
      <c r="J63" s="3"/>
      <c r="K63" s="5"/>
      <c r="L63" s="3"/>
      <c r="M63" s="5"/>
      <c r="N63" s="3"/>
      <c r="O63" s="5"/>
      <c r="P63" s="3"/>
      <c r="Q63" s="5"/>
      <c r="R63" s="3"/>
      <c r="S63" s="5"/>
      <c r="T63" s="3"/>
      <c r="U63" s="5"/>
      <c r="V63" s="3"/>
      <c r="W63" s="5"/>
      <c r="X63" s="3"/>
      <c r="Y63" s="5"/>
      <c r="Z63" s="3"/>
      <c r="AA63" s="5"/>
      <c r="AB63" s="3"/>
      <c r="AC63" s="5"/>
      <c r="AD63" s="3"/>
      <c r="AE63" s="5"/>
      <c r="AF63" s="3"/>
      <c r="AG63" s="5"/>
      <c r="AH63" s="3"/>
      <c r="AI63" s="5"/>
      <c r="AJ63" s="3"/>
      <c r="AK63" s="5"/>
      <c r="AL63" s="3"/>
      <c r="AM63" s="5"/>
      <c r="AN63" s="183"/>
      <c r="AO63" s="6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40"/>
      <c r="BB63" s="40"/>
      <c r="CG63" s="42">
        <v>0</v>
      </c>
      <c r="CH63" s="42">
        <v>0</v>
      </c>
      <c r="CI63" s="42"/>
      <c r="CJ63" s="42"/>
      <c r="CK63" s="42"/>
      <c r="CL63" s="42"/>
    </row>
    <row r="64" spans="1:90" ht="16.149999999999999" customHeight="1" x14ac:dyDescent="0.2">
      <c r="A64" s="565"/>
      <c r="B64" s="85" t="s">
        <v>47</v>
      </c>
      <c r="C64" s="86">
        <f t="shared" si="4"/>
        <v>0</v>
      </c>
      <c r="D64" s="87">
        <f t="shared" si="7"/>
        <v>0</v>
      </c>
      <c r="E64" s="74">
        <f t="shared" si="7"/>
        <v>0</v>
      </c>
      <c r="F64" s="72"/>
      <c r="G64" s="73"/>
      <c r="H64" s="72"/>
      <c r="I64" s="73"/>
      <c r="J64" s="9"/>
      <c r="K64" s="11"/>
      <c r="L64" s="9"/>
      <c r="M64" s="11"/>
      <c r="N64" s="9"/>
      <c r="O64" s="11"/>
      <c r="P64" s="9"/>
      <c r="Q64" s="11"/>
      <c r="R64" s="9"/>
      <c r="S64" s="11"/>
      <c r="T64" s="9"/>
      <c r="U64" s="11"/>
      <c r="V64" s="9"/>
      <c r="W64" s="11"/>
      <c r="X64" s="9"/>
      <c r="Y64" s="11"/>
      <c r="Z64" s="9"/>
      <c r="AA64" s="11"/>
      <c r="AB64" s="9"/>
      <c r="AC64" s="11"/>
      <c r="AD64" s="9"/>
      <c r="AE64" s="11"/>
      <c r="AF64" s="9"/>
      <c r="AG64" s="11"/>
      <c r="AH64" s="9"/>
      <c r="AI64" s="11"/>
      <c r="AJ64" s="9"/>
      <c r="AK64" s="11"/>
      <c r="AL64" s="9"/>
      <c r="AM64" s="11"/>
      <c r="AN64" s="186"/>
      <c r="AO64" s="6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40"/>
      <c r="BB64" s="40"/>
      <c r="CG64" s="42">
        <v>0</v>
      </c>
      <c r="CH64" s="42">
        <v>0</v>
      </c>
      <c r="CI64" s="42"/>
      <c r="CJ64" s="42"/>
      <c r="CK64" s="42"/>
      <c r="CL64" s="42"/>
    </row>
    <row r="65" spans="1:90" ht="16.149999999999999" customHeight="1" x14ac:dyDescent="0.2">
      <c r="A65" s="563" t="s">
        <v>67</v>
      </c>
      <c r="B65" s="182" t="s">
        <v>35</v>
      </c>
      <c r="C65" s="90">
        <f t="shared" si="4"/>
        <v>0</v>
      </c>
      <c r="D65" s="91">
        <f t="shared" si="7"/>
        <v>0</v>
      </c>
      <c r="E65" s="2">
        <f t="shared" si="7"/>
        <v>0</v>
      </c>
      <c r="F65" s="80"/>
      <c r="G65" s="81"/>
      <c r="H65" s="80"/>
      <c r="I65" s="81"/>
      <c r="J65" s="3"/>
      <c r="K65" s="5"/>
      <c r="L65" s="3"/>
      <c r="M65" s="5"/>
      <c r="N65" s="3"/>
      <c r="O65" s="5"/>
      <c r="P65" s="3"/>
      <c r="Q65" s="5"/>
      <c r="R65" s="3"/>
      <c r="S65" s="5"/>
      <c r="T65" s="3"/>
      <c r="U65" s="5"/>
      <c r="V65" s="3"/>
      <c r="W65" s="5"/>
      <c r="X65" s="3"/>
      <c r="Y65" s="5"/>
      <c r="Z65" s="3"/>
      <c r="AA65" s="5"/>
      <c r="AB65" s="3"/>
      <c r="AC65" s="5"/>
      <c r="AD65" s="3"/>
      <c r="AE65" s="5"/>
      <c r="AF65" s="3"/>
      <c r="AG65" s="5"/>
      <c r="AH65" s="3"/>
      <c r="AI65" s="5"/>
      <c r="AJ65" s="3"/>
      <c r="AK65" s="5"/>
      <c r="AL65" s="3"/>
      <c r="AM65" s="5"/>
      <c r="AN65" s="183"/>
      <c r="AO65" s="6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40"/>
      <c r="BB65" s="40"/>
      <c r="CG65" s="42">
        <v>0</v>
      </c>
      <c r="CH65" s="42">
        <v>0</v>
      </c>
      <c r="CI65" s="42"/>
      <c r="CJ65" s="42"/>
      <c r="CK65" s="42"/>
      <c r="CL65" s="42"/>
    </row>
    <row r="66" spans="1:90" ht="16.149999999999999" customHeight="1" x14ac:dyDescent="0.2">
      <c r="A66" s="564"/>
      <c r="B66" s="184" t="s">
        <v>47</v>
      </c>
      <c r="C66" s="114">
        <f t="shared" si="4"/>
        <v>0</v>
      </c>
      <c r="D66" s="115">
        <f t="shared" si="7"/>
        <v>0</v>
      </c>
      <c r="E66" s="69">
        <f t="shared" si="7"/>
        <v>0</v>
      </c>
      <c r="F66" s="43"/>
      <c r="G66" s="44"/>
      <c r="H66" s="43"/>
      <c r="I66" s="44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7"/>
      <c r="AE66" s="8"/>
      <c r="AF66" s="7"/>
      <c r="AG66" s="8"/>
      <c r="AH66" s="7"/>
      <c r="AI66" s="8"/>
      <c r="AJ66" s="7"/>
      <c r="AK66" s="8"/>
      <c r="AL66" s="7"/>
      <c r="AM66" s="8"/>
      <c r="AN66" s="185"/>
      <c r="AO66" s="6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40"/>
      <c r="BB66" s="40"/>
      <c r="CG66" s="42">
        <v>0</v>
      </c>
      <c r="CH66" s="42">
        <v>0</v>
      </c>
      <c r="CI66" s="42"/>
      <c r="CJ66" s="42"/>
      <c r="CK66" s="42"/>
      <c r="CL66" s="42"/>
    </row>
    <row r="67" spans="1:90" ht="16.149999999999999" customHeight="1" x14ac:dyDescent="0.2">
      <c r="A67" s="564"/>
      <c r="B67" s="184" t="s">
        <v>36</v>
      </c>
      <c r="C67" s="114">
        <f t="shared" si="4"/>
        <v>0</v>
      </c>
      <c r="D67" s="115">
        <f t="shared" si="7"/>
        <v>0</v>
      </c>
      <c r="E67" s="69">
        <f t="shared" si="7"/>
        <v>0</v>
      </c>
      <c r="F67" s="43"/>
      <c r="G67" s="44"/>
      <c r="H67" s="43"/>
      <c r="I67" s="44"/>
      <c r="J67" s="7"/>
      <c r="K67" s="8"/>
      <c r="L67" s="7"/>
      <c r="M67" s="8"/>
      <c r="N67" s="7"/>
      <c r="O67" s="8"/>
      <c r="P67" s="7"/>
      <c r="Q67" s="8"/>
      <c r="R67" s="7"/>
      <c r="S67" s="8"/>
      <c r="T67" s="7"/>
      <c r="U67" s="8"/>
      <c r="V67" s="7"/>
      <c r="W67" s="8"/>
      <c r="X67" s="7"/>
      <c r="Y67" s="8"/>
      <c r="Z67" s="7"/>
      <c r="AA67" s="8"/>
      <c r="AB67" s="7"/>
      <c r="AC67" s="8"/>
      <c r="AD67" s="7"/>
      <c r="AE67" s="8"/>
      <c r="AF67" s="7"/>
      <c r="AG67" s="8"/>
      <c r="AH67" s="7"/>
      <c r="AI67" s="8"/>
      <c r="AJ67" s="7"/>
      <c r="AK67" s="8"/>
      <c r="AL67" s="7"/>
      <c r="AM67" s="8"/>
      <c r="AN67" s="185"/>
      <c r="AO67" s="6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40"/>
      <c r="BB67" s="40"/>
      <c r="CG67" s="42">
        <v>0</v>
      </c>
      <c r="CH67" s="42">
        <v>0</v>
      </c>
      <c r="CI67" s="42"/>
      <c r="CJ67" s="42"/>
      <c r="CK67" s="42"/>
      <c r="CL67" s="42"/>
    </row>
    <row r="68" spans="1:90" ht="16.149999999999999" customHeight="1" x14ac:dyDescent="0.2">
      <c r="A68" s="564"/>
      <c r="B68" s="184" t="s">
        <v>62</v>
      </c>
      <c r="C68" s="114">
        <f t="shared" si="4"/>
        <v>0</v>
      </c>
      <c r="D68" s="115">
        <f t="shared" si="7"/>
        <v>0</v>
      </c>
      <c r="E68" s="69">
        <f t="shared" si="7"/>
        <v>0</v>
      </c>
      <c r="F68" s="43"/>
      <c r="G68" s="44"/>
      <c r="H68" s="43"/>
      <c r="I68" s="44"/>
      <c r="J68" s="7"/>
      <c r="K68" s="8"/>
      <c r="L68" s="7"/>
      <c r="M68" s="8"/>
      <c r="N68" s="7"/>
      <c r="O68" s="8"/>
      <c r="P68" s="7"/>
      <c r="Q68" s="8"/>
      <c r="R68" s="7"/>
      <c r="S68" s="8"/>
      <c r="T68" s="7"/>
      <c r="U68" s="8"/>
      <c r="V68" s="7"/>
      <c r="W68" s="8"/>
      <c r="X68" s="7"/>
      <c r="Y68" s="8"/>
      <c r="Z68" s="7"/>
      <c r="AA68" s="8"/>
      <c r="AB68" s="7"/>
      <c r="AC68" s="8"/>
      <c r="AD68" s="7"/>
      <c r="AE68" s="8"/>
      <c r="AF68" s="7"/>
      <c r="AG68" s="8"/>
      <c r="AH68" s="7"/>
      <c r="AI68" s="8"/>
      <c r="AJ68" s="7"/>
      <c r="AK68" s="8"/>
      <c r="AL68" s="7"/>
      <c r="AM68" s="8"/>
      <c r="AN68" s="185"/>
      <c r="AO68" s="6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40"/>
      <c r="BB68" s="40"/>
      <c r="CG68" s="42">
        <v>0</v>
      </c>
      <c r="CH68" s="42">
        <v>0</v>
      </c>
      <c r="CI68" s="42"/>
      <c r="CJ68" s="42"/>
      <c r="CK68" s="42"/>
      <c r="CL68" s="42"/>
    </row>
    <row r="69" spans="1:90" ht="16.149999999999999" customHeight="1" x14ac:dyDescent="0.2">
      <c r="A69" s="564"/>
      <c r="B69" s="184" t="s">
        <v>39</v>
      </c>
      <c r="C69" s="114">
        <f t="shared" si="4"/>
        <v>0</v>
      </c>
      <c r="D69" s="115">
        <f t="shared" si="7"/>
        <v>0</v>
      </c>
      <c r="E69" s="69">
        <f t="shared" si="7"/>
        <v>0</v>
      </c>
      <c r="F69" s="43"/>
      <c r="G69" s="44"/>
      <c r="H69" s="43"/>
      <c r="I69" s="44"/>
      <c r="J69" s="7"/>
      <c r="K69" s="8"/>
      <c r="L69" s="7"/>
      <c r="M69" s="8"/>
      <c r="N69" s="7"/>
      <c r="O69" s="8"/>
      <c r="P69" s="7"/>
      <c r="Q69" s="8"/>
      <c r="R69" s="7"/>
      <c r="S69" s="8"/>
      <c r="T69" s="7"/>
      <c r="U69" s="8"/>
      <c r="V69" s="7"/>
      <c r="W69" s="8"/>
      <c r="X69" s="7"/>
      <c r="Y69" s="8"/>
      <c r="Z69" s="7"/>
      <c r="AA69" s="8"/>
      <c r="AB69" s="7"/>
      <c r="AC69" s="8"/>
      <c r="AD69" s="7"/>
      <c r="AE69" s="8"/>
      <c r="AF69" s="7"/>
      <c r="AG69" s="8"/>
      <c r="AH69" s="7"/>
      <c r="AI69" s="8"/>
      <c r="AJ69" s="7"/>
      <c r="AK69" s="8"/>
      <c r="AL69" s="7"/>
      <c r="AM69" s="8"/>
      <c r="AN69" s="185"/>
      <c r="AO69" s="6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40"/>
      <c r="BB69" s="40"/>
      <c r="CG69" s="42">
        <v>0</v>
      </c>
      <c r="CH69" s="42">
        <v>0</v>
      </c>
      <c r="CI69" s="42"/>
      <c r="CJ69" s="42"/>
      <c r="CK69" s="42"/>
      <c r="CL69" s="42"/>
    </row>
    <row r="70" spans="1:90" ht="16.149999999999999" customHeight="1" x14ac:dyDescent="0.2">
      <c r="A70" s="565"/>
      <c r="B70" s="85" t="s">
        <v>40</v>
      </c>
      <c r="C70" s="86">
        <f t="shared" si="4"/>
        <v>0</v>
      </c>
      <c r="D70" s="87">
        <f t="shared" si="7"/>
        <v>0</v>
      </c>
      <c r="E70" s="74">
        <f t="shared" si="7"/>
        <v>0</v>
      </c>
      <c r="F70" s="72"/>
      <c r="G70" s="73"/>
      <c r="H70" s="72"/>
      <c r="I70" s="73"/>
      <c r="J70" s="9"/>
      <c r="K70" s="11"/>
      <c r="L70" s="9"/>
      <c r="M70" s="11"/>
      <c r="N70" s="9"/>
      <c r="O70" s="11"/>
      <c r="P70" s="9"/>
      <c r="Q70" s="11"/>
      <c r="R70" s="9"/>
      <c r="S70" s="11"/>
      <c r="T70" s="9"/>
      <c r="U70" s="11"/>
      <c r="V70" s="9"/>
      <c r="W70" s="11"/>
      <c r="X70" s="9"/>
      <c r="Y70" s="11"/>
      <c r="Z70" s="9"/>
      <c r="AA70" s="11"/>
      <c r="AB70" s="9"/>
      <c r="AC70" s="11"/>
      <c r="AD70" s="9"/>
      <c r="AE70" s="11"/>
      <c r="AF70" s="9"/>
      <c r="AG70" s="11"/>
      <c r="AH70" s="9"/>
      <c r="AI70" s="11"/>
      <c r="AJ70" s="9"/>
      <c r="AK70" s="11"/>
      <c r="AL70" s="9"/>
      <c r="AM70" s="11"/>
      <c r="AN70" s="186"/>
      <c r="AO70" s="6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40"/>
      <c r="BB70" s="40"/>
      <c r="CG70" s="42">
        <v>0</v>
      </c>
      <c r="CH70" s="42">
        <v>0</v>
      </c>
      <c r="CI70" s="42"/>
      <c r="CJ70" s="42"/>
      <c r="CK70" s="42"/>
      <c r="CL70" s="42"/>
    </row>
    <row r="71" spans="1:90" ht="31.15" customHeight="1" x14ac:dyDescent="0.2">
      <c r="A71" s="193" t="s">
        <v>68</v>
      </c>
      <c r="B71" s="194"/>
      <c r="C71" s="194"/>
      <c r="D71" s="195"/>
      <c r="E71" s="195"/>
      <c r="F71" s="195"/>
      <c r="G71" s="196"/>
      <c r="H71" s="196"/>
      <c r="I71" s="196"/>
      <c r="J71" s="196"/>
      <c r="K71" s="197"/>
      <c r="L71" s="197"/>
      <c r="M71" s="49"/>
      <c r="N71" s="198"/>
      <c r="O71" s="157"/>
      <c r="P71" s="157"/>
      <c r="Q71" s="157"/>
      <c r="R71" s="157"/>
      <c r="S71" s="157"/>
      <c r="T71" s="157"/>
      <c r="U71" s="157"/>
      <c r="V71" s="175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77"/>
      <c r="AP71" s="177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CG71" s="42"/>
      <c r="CH71" s="42"/>
      <c r="CI71" s="42"/>
      <c r="CJ71" s="42"/>
      <c r="CK71" s="42"/>
      <c r="CL71" s="42"/>
    </row>
    <row r="72" spans="1:90" ht="31.15" customHeight="1" x14ac:dyDescent="0.2">
      <c r="A72" s="563" t="s">
        <v>69</v>
      </c>
      <c r="B72" s="607"/>
      <c r="C72" s="609" t="s">
        <v>70</v>
      </c>
      <c r="D72" s="610"/>
      <c r="E72" s="609" t="s">
        <v>71</v>
      </c>
      <c r="F72" s="611"/>
      <c r="G72" s="583" t="s">
        <v>72</v>
      </c>
      <c r="H72" s="610"/>
      <c r="I72" s="583" t="s">
        <v>73</v>
      </c>
      <c r="J72" s="610"/>
      <c r="K72" s="199"/>
      <c r="L72" s="49"/>
      <c r="M72" s="49"/>
      <c r="N72" s="49"/>
      <c r="O72" s="49"/>
      <c r="P72" s="49"/>
      <c r="Q72" s="157"/>
      <c r="R72" s="157"/>
      <c r="S72" s="157"/>
      <c r="T72" s="157"/>
      <c r="U72" s="157"/>
      <c r="V72" s="157"/>
      <c r="W72" s="157"/>
      <c r="X72" s="200"/>
      <c r="Y72" s="201"/>
      <c r="Z72" s="201"/>
      <c r="AA72" s="201"/>
      <c r="AB72" s="201"/>
      <c r="AC72" s="201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77"/>
      <c r="AP72" s="177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CG72" s="42"/>
      <c r="CH72" s="42"/>
      <c r="CI72" s="42"/>
      <c r="CJ72" s="42"/>
      <c r="CK72" s="42"/>
      <c r="CL72" s="42"/>
    </row>
    <row r="73" spans="1:90" ht="31.15" customHeight="1" x14ac:dyDescent="0.2">
      <c r="A73" s="608"/>
      <c r="B73" s="608"/>
      <c r="C73" s="202" t="s">
        <v>74</v>
      </c>
      <c r="D73" s="203" t="s">
        <v>75</v>
      </c>
      <c r="E73" s="202" t="s">
        <v>74</v>
      </c>
      <c r="F73" s="204" t="s">
        <v>75</v>
      </c>
      <c r="G73" s="205" t="s">
        <v>74</v>
      </c>
      <c r="H73" s="203" t="s">
        <v>75</v>
      </c>
      <c r="I73" s="205" t="s">
        <v>74</v>
      </c>
      <c r="J73" s="203" t="s">
        <v>75</v>
      </c>
      <c r="K73" s="50"/>
      <c r="L73" s="49"/>
      <c r="M73" s="49"/>
      <c r="N73" s="49"/>
      <c r="O73" s="49"/>
      <c r="P73" s="49"/>
      <c r="Q73" s="157"/>
      <c r="R73" s="157"/>
      <c r="S73" s="157"/>
      <c r="T73" s="157"/>
      <c r="U73" s="157"/>
      <c r="V73" s="157"/>
      <c r="W73" s="157"/>
      <c r="X73" s="206"/>
      <c r="Y73" s="207"/>
      <c r="Z73" s="207"/>
      <c r="AA73" s="207"/>
      <c r="AB73" s="207"/>
      <c r="AC73" s="20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77"/>
      <c r="AP73" s="177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CG73" s="42"/>
      <c r="CH73" s="42"/>
      <c r="CI73" s="42"/>
      <c r="CJ73" s="42"/>
      <c r="CK73" s="42"/>
      <c r="CL73" s="42"/>
    </row>
    <row r="74" spans="1:90" ht="16.149999999999999" customHeight="1" x14ac:dyDescent="0.2">
      <c r="A74" s="612" t="s">
        <v>76</v>
      </c>
      <c r="B74" s="612"/>
      <c r="C74" s="208"/>
      <c r="D74" s="209"/>
      <c r="E74" s="208"/>
      <c r="F74" s="210"/>
      <c r="G74" s="211"/>
      <c r="H74" s="209"/>
      <c r="I74" s="211"/>
      <c r="J74" s="209"/>
      <c r="K74" s="50"/>
      <c r="L74" s="49"/>
      <c r="M74" s="49"/>
      <c r="N74" s="49"/>
      <c r="O74" s="49"/>
      <c r="P74" s="49"/>
      <c r="Q74" s="157"/>
      <c r="R74" s="157"/>
      <c r="S74" s="157"/>
      <c r="T74" s="157"/>
      <c r="U74" s="157"/>
      <c r="V74" s="157"/>
      <c r="W74" s="157"/>
      <c r="X74" s="206"/>
      <c r="Y74" s="207"/>
      <c r="Z74" s="207"/>
      <c r="AA74" s="207"/>
      <c r="AB74" s="207"/>
      <c r="AC74" s="20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77"/>
      <c r="AP74" s="177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CG74" s="42"/>
      <c r="CH74" s="42"/>
      <c r="CI74" s="42"/>
      <c r="CJ74" s="42"/>
      <c r="CK74" s="42"/>
      <c r="CL74" s="42"/>
    </row>
    <row r="75" spans="1:90" ht="16.149999999999999" customHeight="1" x14ac:dyDescent="0.2">
      <c r="A75" s="613" t="s">
        <v>77</v>
      </c>
      <c r="B75" s="613"/>
      <c r="C75" s="213"/>
      <c r="D75" s="214"/>
      <c r="E75" s="213"/>
      <c r="F75" s="215"/>
      <c r="G75" s="216"/>
      <c r="H75" s="214"/>
      <c r="I75" s="216"/>
      <c r="J75" s="214"/>
      <c r="K75" s="50"/>
      <c r="L75" s="49"/>
      <c r="M75" s="49"/>
      <c r="N75" s="49"/>
      <c r="O75" s="49"/>
      <c r="P75" s="49"/>
      <c r="Q75" s="157"/>
      <c r="R75" s="157"/>
      <c r="S75" s="157"/>
      <c r="T75" s="157"/>
      <c r="U75" s="157"/>
      <c r="V75" s="157"/>
      <c r="W75" s="157"/>
      <c r="X75" s="206"/>
      <c r="Y75" s="207"/>
      <c r="Z75" s="207"/>
      <c r="AA75" s="207"/>
      <c r="AB75" s="207"/>
      <c r="AC75" s="20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77"/>
      <c r="AP75" s="177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CG75" s="42"/>
      <c r="CH75" s="42"/>
      <c r="CI75" s="42"/>
      <c r="CJ75" s="42"/>
      <c r="CK75" s="42"/>
      <c r="CL75" s="42"/>
    </row>
    <row r="76" spans="1:90" ht="16.149999999999999" customHeight="1" x14ac:dyDescent="0.2">
      <c r="A76" s="613" t="s">
        <v>78</v>
      </c>
      <c r="B76" s="613"/>
      <c r="C76" s="213"/>
      <c r="D76" s="214"/>
      <c r="E76" s="213"/>
      <c r="F76" s="215"/>
      <c r="G76" s="216"/>
      <c r="H76" s="214"/>
      <c r="I76" s="216"/>
      <c r="J76" s="214"/>
      <c r="K76" s="50"/>
      <c r="L76" s="49"/>
      <c r="M76" s="49"/>
      <c r="N76" s="49"/>
      <c r="O76" s="49"/>
      <c r="P76" s="49"/>
      <c r="Q76" s="157"/>
      <c r="R76" s="157"/>
      <c r="S76" s="157"/>
      <c r="T76" s="157"/>
      <c r="U76" s="157"/>
      <c r="V76" s="157"/>
      <c r="W76" s="157"/>
      <c r="X76" s="206"/>
      <c r="Y76" s="207"/>
      <c r="Z76" s="207"/>
      <c r="AA76" s="207"/>
      <c r="AB76" s="207"/>
      <c r="AC76" s="20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77"/>
      <c r="AP76" s="177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CG76" s="42"/>
      <c r="CH76" s="42"/>
      <c r="CI76" s="42"/>
      <c r="CJ76" s="42"/>
      <c r="CK76" s="42"/>
      <c r="CL76" s="42"/>
    </row>
    <row r="77" spans="1:90" ht="16.149999999999999" customHeight="1" x14ac:dyDescent="0.2">
      <c r="A77" s="614" t="s">
        <v>79</v>
      </c>
      <c r="B77" s="614"/>
      <c r="C77" s="9"/>
      <c r="D77" s="190"/>
      <c r="E77" s="9"/>
      <c r="F77" s="218"/>
      <c r="G77" s="12"/>
      <c r="H77" s="190"/>
      <c r="I77" s="12"/>
      <c r="J77" s="190"/>
      <c r="K77" s="50"/>
      <c r="L77" s="49"/>
      <c r="M77" s="49"/>
      <c r="N77" s="49"/>
      <c r="O77" s="49"/>
      <c r="P77" s="49"/>
      <c r="Q77" s="157"/>
      <c r="R77" s="157"/>
      <c r="S77" s="157"/>
      <c r="T77" s="157"/>
      <c r="U77" s="157"/>
      <c r="V77" s="157"/>
      <c r="W77" s="157"/>
      <c r="X77" s="206"/>
      <c r="Y77" s="207"/>
      <c r="Z77" s="207"/>
      <c r="AA77" s="207"/>
      <c r="AB77" s="207"/>
      <c r="AC77" s="20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77"/>
      <c r="AP77" s="177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CG77" s="42"/>
      <c r="CH77" s="42"/>
      <c r="CI77" s="42"/>
      <c r="CJ77" s="42"/>
      <c r="CK77" s="42"/>
      <c r="CL77" s="42"/>
    </row>
    <row r="78" spans="1:90" ht="31.15" customHeight="1" x14ac:dyDescent="0.2">
      <c r="A78" s="219" t="s">
        <v>80</v>
      </c>
      <c r="B78" s="220"/>
      <c r="C78" s="221"/>
      <c r="D78" s="221"/>
      <c r="E78" s="221"/>
      <c r="F78" s="221"/>
      <c r="G78" s="221"/>
      <c r="H78" s="221"/>
      <c r="I78" s="222"/>
      <c r="J78" s="220"/>
      <c r="K78" s="197"/>
      <c r="L78" s="197"/>
      <c r="M78" s="49"/>
      <c r="N78" s="223"/>
      <c r="O78" s="157"/>
      <c r="P78" s="157"/>
      <c r="Q78" s="157"/>
      <c r="R78" s="157"/>
      <c r="S78" s="157"/>
      <c r="T78" s="157"/>
      <c r="U78" s="157"/>
      <c r="V78" s="175"/>
      <c r="W78" s="157"/>
      <c r="X78" s="224"/>
      <c r="Y78" s="224"/>
      <c r="Z78" s="224"/>
      <c r="AA78" s="224"/>
      <c r="AB78" s="224"/>
      <c r="AC78" s="224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77"/>
      <c r="AP78" s="177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CG78" s="42"/>
      <c r="CH78" s="42"/>
      <c r="CI78" s="42"/>
      <c r="CJ78" s="42"/>
      <c r="CK78" s="42"/>
      <c r="CL78" s="42"/>
    </row>
    <row r="79" spans="1:90" ht="31.15" customHeight="1" x14ac:dyDescent="0.2">
      <c r="A79" s="130" t="s">
        <v>81</v>
      </c>
      <c r="B79" s="225"/>
      <c r="C79" s="225"/>
      <c r="D79" s="225"/>
      <c r="E79" s="226"/>
      <c r="F79" s="226"/>
      <c r="G79" s="226"/>
      <c r="H79" s="226"/>
      <c r="I79" s="227"/>
      <c r="J79" s="227"/>
      <c r="K79" s="228"/>
      <c r="L79" s="227"/>
      <c r="M79" s="229"/>
      <c r="N79" s="229"/>
      <c r="O79" s="157"/>
      <c r="P79" s="157"/>
      <c r="Q79" s="157"/>
      <c r="R79" s="157"/>
      <c r="S79" s="157"/>
      <c r="T79" s="157"/>
      <c r="U79" s="157"/>
      <c r="V79" s="206"/>
      <c r="W79" s="230"/>
      <c r="X79" s="224"/>
      <c r="Y79" s="224"/>
      <c r="Z79" s="224"/>
      <c r="AA79" s="224"/>
      <c r="AB79" s="224"/>
      <c r="AC79" s="224"/>
      <c r="AD79" s="157"/>
      <c r="AE79" s="157"/>
      <c r="AF79" s="157"/>
      <c r="AG79" s="157"/>
      <c r="AH79" s="224"/>
      <c r="AI79" s="224"/>
      <c r="AJ79" s="224"/>
      <c r="AK79" s="224"/>
      <c r="AL79" s="157"/>
      <c r="AM79" s="157"/>
      <c r="AN79" s="157"/>
      <c r="AO79" s="157"/>
      <c r="AP79" s="157"/>
      <c r="CG79" s="42"/>
      <c r="CH79" s="42"/>
      <c r="CI79" s="42"/>
      <c r="CJ79" s="42"/>
      <c r="CK79" s="42"/>
      <c r="CL79" s="42"/>
    </row>
    <row r="80" spans="1:90" ht="24.6" customHeight="1" x14ac:dyDescent="0.2">
      <c r="A80" s="563" t="s">
        <v>82</v>
      </c>
      <c r="B80" s="563" t="s">
        <v>83</v>
      </c>
      <c r="C80" s="615" t="s">
        <v>84</v>
      </c>
      <c r="D80" s="578" t="s">
        <v>85</v>
      </c>
      <c r="E80" s="231"/>
      <c r="F80" s="232"/>
      <c r="G80" s="233"/>
      <c r="H80" s="233"/>
      <c r="I80" s="157"/>
      <c r="J80" s="157"/>
      <c r="K80" s="157"/>
      <c r="L80" s="157"/>
      <c r="M80" s="157"/>
      <c r="N80" s="157"/>
      <c r="O80" s="157"/>
      <c r="P80" s="157"/>
      <c r="Q80" s="175"/>
      <c r="R80" s="157"/>
      <c r="S80" s="157"/>
      <c r="T80" s="157"/>
      <c r="U80" s="59"/>
      <c r="V80" s="234"/>
      <c r="W80" s="234"/>
      <c r="X80" s="60"/>
      <c r="Y80" s="60"/>
      <c r="Z80" s="235"/>
      <c r="AA80" s="235"/>
      <c r="AB80" s="235"/>
      <c r="AC80" s="157"/>
      <c r="AD80" s="157"/>
      <c r="AE80" s="157"/>
      <c r="AF80" s="157"/>
      <c r="AG80" s="59"/>
      <c r="AH80" s="234"/>
      <c r="AI80" s="234"/>
      <c r="AJ80" s="234"/>
      <c r="AK80" s="236"/>
      <c r="CG80" s="42"/>
      <c r="CH80" s="42"/>
      <c r="CI80" s="42"/>
      <c r="CJ80" s="42"/>
      <c r="CK80" s="42"/>
      <c r="CL80" s="42"/>
    </row>
    <row r="81" spans="1:90" ht="24.6" customHeight="1" x14ac:dyDescent="0.2">
      <c r="A81" s="565"/>
      <c r="B81" s="565"/>
      <c r="C81" s="616"/>
      <c r="D81" s="580"/>
      <c r="E81" s="56"/>
      <c r="F81" s="157"/>
      <c r="G81" s="157"/>
      <c r="H81" s="237"/>
      <c r="I81" s="238"/>
      <c r="J81" s="238"/>
      <c r="K81" s="157"/>
      <c r="L81" s="157"/>
      <c r="M81" s="157"/>
      <c r="N81" s="157"/>
      <c r="O81" s="157"/>
      <c r="P81" s="157"/>
      <c r="Q81" s="157"/>
      <c r="R81" s="157"/>
      <c r="S81" s="175"/>
      <c r="T81" s="157"/>
      <c r="U81" s="157"/>
      <c r="V81" s="224"/>
      <c r="W81" s="234"/>
      <c r="X81" s="234"/>
      <c r="Y81" s="234"/>
      <c r="Z81" s="234"/>
      <c r="AA81" s="234"/>
      <c r="AB81" s="224"/>
      <c r="AC81" s="157"/>
      <c r="AD81" s="157"/>
      <c r="AE81" s="157"/>
      <c r="AF81" s="157"/>
      <c r="AG81" s="157"/>
      <c r="AH81" s="224"/>
      <c r="AI81" s="234"/>
      <c r="AJ81" s="234"/>
      <c r="AK81" s="236"/>
      <c r="CG81" s="42"/>
      <c r="CH81" s="42"/>
      <c r="CI81" s="42"/>
      <c r="CJ81" s="42"/>
      <c r="CK81" s="42"/>
      <c r="CL81" s="42"/>
    </row>
    <row r="82" spans="1:90" ht="16.149999999999999" customHeight="1" x14ac:dyDescent="0.2">
      <c r="A82" s="239" t="s">
        <v>86</v>
      </c>
      <c r="B82" s="3">
        <f>SUM(ENERO:DICIEMBRE!B82)</f>
        <v>1041</v>
      </c>
      <c r="C82" s="3">
        <f>SUM(ENERO:DICIEMBRE!C82)</f>
        <v>144</v>
      </c>
      <c r="D82" s="242"/>
      <c r="E82" s="56"/>
      <c r="F82" s="157"/>
      <c r="G82" s="157"/>
      <c r="H82" s="237"/>
      <c r="I82" s="238"/>
      <c r="J82" s="238"/>
      <c r="K82" s="157"/>
      <c r="L82" s="157"/>
      <c r="M82" s="157"/>
      <c r="N82" s="157"/>
      <c r="O82" s="157"/>
      <c r="P82" s="157"/>
      <c r="Q82" s="157"/>
      <c r="R82" s="157"/>
      <c r="S82" s="175"/>
      <c r="T82" s="157"/>
      <c r="U82" s="157"/>
      <c r="V82" s="224"/>
      <c r="W82" s="234"/>
      <c r="X82" s="234"/>
      <c r="Y82" s="234"/>
      <c r="Z82" s="234"/>
      <c r="AA82" s="234"/>
      <c r="AB82" s="224"/>
      <c r="AC82" s="157"/>
      <c r="AD82" s="157"/>
      <c r="AE82" s="157"/>
      <c r="AF82" s="157"/>
      <c r="AG82" s="157"/>
      <c r="AH82" s="224"/>
      <c r="AI82" s="234"/>
      <c r="AJ82" s="234"/>
      <c r="AK82" s="236"/>
      <c r="CG82" s="42"/>
      <c r="CH82" s="42"/>
      <c r="CI82" s="42"/>
      <c r="CJ82" s="42"/>
      <c r="CK82" s="42"/>
      <c r="CL82" s="42"/>
    </row>
    <row r="83" spans="1:90" ht="16.149999999999999" customHeight="1" x14ac:dyDescent="0.2">
      <c r="A83" s="243" t="s">
        <v>87</v>
      </c>
      <c r="B83" s="3">
        <f>SUM(ENERO:DICIEMBRE!B83)</f>
        <v>1535</v>
      </c>
      <c r="C83" s="3">
        <f>SUM(ENERO:DICIEMBRE!C83)</f>
        <v>351</v>
      </c>
      <c r="D83" s="3">
        <f>SUM(ENERO:DICIEMBRE!D83)</f>
        <v>322</v>
      </c>
      <c r="E83" s="56"/>
      <c r="F83" s="157"/>
      <c r="G83" s="157"/>
      <c r="H83" s="237"/>
      <c r="I83" s="238"/>
      <c r="J83" s="238"/>
      <c r="K83" s="157"/>
      <c r="L83" s="157"/>
      <c r="M83" s="157"/>
      <c r="N83" s="157"/>
      <c r="O83" s="157"/>
      <c r="P83" s="157"/>
      <c r="Q83" s="157"/>
      <c r="R83" s="157"/>
      <c r="S83" s="175"/>
      <c r="T83" s="157"/>
      <c r="U83" s="157"/>
      <c r="V83" s="224"/>
      <c r="W83" s="234"/>
      <c r="X83" s="234"/>
      <c r="Y83" s="234"/>
      <c r="Z83" s="234"/>
      <c r="AA83" s="234"/>
      <c r="AB83" s="224"/>
      <c r="AC83" s="157"/>
      <c r="AD83" s="157"/>
      <c r="AE83" s="157"/>
      <c r="AF83" s="157"/>
      <c r="AG83" s="157"/>
      <c r="AH83" s="224"/>
      <c r="AI83" s="234"/>
      <c r="AJ83" s="234"/>
      <c r="AK83" s="236"/>
      <c r="CG83" s="42"/>
      <c r="CH83" s="42"/>
      <c r="CI83" s="42"/>
      <c r="CJ83" s="42"/>
      <c r="CK83" s="42"/>
      <c r="CL83" s="42"/>
    </row>
    <row r="84" spans="1:90" ht="27.75" customHeight="1" x14ac:dyDescent="0.2">
      <c r="A84" s="247" t="s">
        <v>88</v>
      </c>
      <c r="B84" s="3">
        <f>SUM(ENERO:DICIEMBRE!B84)</f>
        <v>0</v>
      </c>
      <c r="C84" s="3">
        <f>SUM(ENERO:DICIEMBRE!C84)</f>
        <v>0</v>
      </c>
      <c r="D84" s="3">
        <f>SUM(ENERO:DICIEMBRE!D84)</f>
        <v>0</v>
      </c>
      <c r="E84" s="56"/>
      <c r="F84" s="157"/>
      <c r="G84" s="157"/>
      <c r="H84" s="237"/>
      <c r="I84" s="238"/>
      <c r="J84" s="238"/>
      <c r="K84" s="157"/>
      <c r="L84" s="157"/>
      <c r="M84" s="157"/>
      <c r="N84" s="157"/>
      <c r="O84" s="157"/>
      <c r="P84" s="157"/>
      <c r="Q84" s="157"/>
      <c r="R84" s="157"/>
      <c r="S84" s="175"/>
      <c r="T84" s="157"/>
      <c r="U84" s="157"/>
      <c r="V84" s="224"/>
      <c r="W84" s="234"/>
      <c r="X84" s="234"/>
      <c r="Y84" s="234"/>
      <c r="Z84" s="234"/>
      <c r="AA84" s="234"/>
      <c r="AB84" s="224"/>
      <c r="AC84" s="157"/>
      <c r="AD84" s="157"/>
      <c r="AE84" s="157"/>
      <c r="AF84" s="157"/>
      <c r="AG84" s="157"/>
      <c r="AH84" s="224"/>
      <c r="AI84" s="234"/>
      <c r="AJ84" s="234"/>
      <c r="AK84" s="236"/>
      <c r="CG84" s="42"/>
      <c r="CH84" s="42"/>
      <c r="CI84" s="42"/>
      <c r="CJ84" s="42"/>
      <c r="CK84" s="42"/>
      <c r="CL84" s="42"/>
    </row>
    <row r="85" spans="1:90" ht="27.75" customHeight="1" x14ac:dyDescent="0.2">
      <c r="A85" s="247" t="s">
        <v>89</v>
      </c>
      <c r="B85" s="3">
        <f>SUM(ENERO:DICIEMBRE!B85)</f>
        <v>0</v>
      </c>
      <c r="C85" s="3">
        <f>SUM(ENERO:DICIEMBRE!C85)</f>
        <v>0</v>
      </c>
      <c r="D85" s="3">
        <f>SUM(ENERO:DICIEMBRE!D85)</f>
        <v>0</v>
      </c>
      <c r="E85" s="56"/>
      <c r="F85" s="157"/>
      <c r="G85" s="157"/>
      <c r="H85" s="237"/>
      <c r="I85" s="238"/>
      <c r="J85" s="238"/>
      <c r="K85" s="157"/>
      <c r="L85" s="157"/>
      <c r="M85" s="157"/>
      <c r="N85" s="157"/>
      <c r="O85" s="157"/>
      <c r="P85" s="157"/>
      <c r="Q85" s="157"/>
      <c r="R85" s="157"/>
      <c r="S85" s="175"/>
      <c r="T85" s="157"/>
      <c r="U85" s="157"/>
      <c r="V85" s="224"/>
      <c r="W85" s="234"/>
      <c r="X85" s="234"/>
      <c r="Y85" s="234"/>
      <c r="Z85" s="234"/>
      <c r="AA85" s="234"/>
      <c r="AB85" s="224"/>
      <c r="AC85" s="157"/>
      <c r="AD85" s="157"/>
      <c r="AE85" s="157"/>
      <c r="AF85" s="157"/>
      <c r="AG85" s="157"/>
      <c r="AH85" s="224"/>
      <c r="AI85" s="234"/>
      <c r="AJ85" s="234"/>
      <c r="AK85" s="236"/>
      <c r="CG85" s="42"/>
      <c r="CH85" s="42"/>
      <c r="CI85" s="42"/>
      <c r="CJ85" s="42"/>
      <c r="CK85" s="42"/>
      <c r="CL85" s="42"/>
    </row>
    <row r="86" spans="1:90" ht="18" customHeight="1" x14ac:dyDescent="0.2">
      <c r="A86" s="251" t="s">
        <v>90</v>
      </c>
      <c r="B86" s="3">
        <f>SUM(ENERO:DICIEMBRE!B86)</f>
        <v>0</v>
      </c>
      <c r="C86" s="3">
        <f>SUM(ENERO:DICIEMBRE!C86)</f>
        <v>0</v>
      </c>
      <c r="D86" s="3">
        <f>SUM(ENERO:DICIEMBRE!D86)</f>
        <v>0</v>
      </c>
      <c r="E86" s="56"/>
      <c r="F86" s="157"/>
      <c r="G86" s="157"/>
      <c r="H86" s="237"/>
      <c r="I86" s="238"/>
      <c r="J86" s="238"/>
      <c r="K86" s="157"/>
      <c r="L86" s="157"/>
      <c r="M86" s="157"/>
      <c r="N86" s="157"/>
      <c r="O86" s="157"/>
      <c r="P86" s="157"/>
      <c r="Q86" s="157"/>
      <c r="R86" s="157"/>
      <c r="S86" s="175"/>
      <c r="T86" s="157"/>
      <c r="U86" s="157"/>
      <c r="V86" s="224"/>
      <c r="W86" s="234"/>
      <c r="X86" s="234"/>
      <c r="Y86" s="234"/>
      <c r="Z86" s="234"/>
      <c r="AA86" s="234"/>
      <c r="AB86" s="224"/>
      <c r="AC86" s="157"/>
      <c r="AD86" s="157"/>
      <c r="AE86" s="157"/>
      <c r="AF86" s="157"/>
      <c r="AG86" s="157"/>
      <c r="AH86" s="224"/>
      <c r="AI86" s="234"/>
      <c r="AJ86" s="234"/>
      <c r="AK86" s="236"/>
      <c r="CG86" s="42"/>
      <c r="CH86" s="42"/>
      <c r="CI86" s="42"/>
      <c r="CJ86" s="42"/>
      <c r="CK86" s="42"/>
      <c r="CL86" s="42"/>
    </row>
    <row r="87" spans="1:90" ht="27.75" customHeight="1" x14ac:dyDescent="0.2">
      <c r="A87" s="252" t="s">
        <v>91</v>
      </c>
      <c r="B87" s="3">
        <f>SUM(ENERO:DICIEMBRE!B87)</f>
        <v>0</v>
      </c>
      <c r="C87" s="3">
        <f>SUM(ENERO:DICIEMBRE!C87)</f>
        <v>0</v>
      </c>
      <c r="D87" s="3">
        <f>SUM(ENERO:DICIEMBRE!D87)</f>
        <v>0</v>
      </c>
      <c r="E87" s="56"/>
      <c r="F87" s="157"/>
      <c r="G87" s="157"/>
      <c r="H87" s="237"/>
      <c r="I87" s="238"/>
      <c r="J87" s="238"/>
      <c r="K87" s="157"/>
      <c r="L87" s="157"/>
      <c r="M87" s="157"/>
      <c r="N87" s="157"/>
      <c r="O87" s="157"/>
      <c r="P87" s="157"/>
      <c r="Q87" s="157"/>
      <c r="R87" s="157"/>
      <c r="S87" s="175"/>
      <c r="T87" s="157"/>
      <c r="U87" s="157"/>
      <c r="V87" s="224"/>
      <c r="W87" s="234"/>
      <c r="X87" s="234"/>
      <c r="Y87" s="234"/>
      <c r="Z87" s="234"/>
      <c r="AA87" s="234"/>
      <c r="AB87" s="224"/>
      <c r="AC87" s="157"/>
      <c r="AD87" s="157"/>
      <c r="AE87" s="157"/>
      <c r="AF87" s="157"/>
      <c r="AG87" s="157"/>
      <c r="AH87" s="224"/>
      <c r="AI87" s="234"/>
      <c r="AJ87" s="234"/>
      <c r="AK87" s="236"/>
      <c r="CG87" s="42"/>
      <c r="CH87" s="42"/>
      <c r="CI87" s="42"/>
      <c r="CJ87" s="42"/>
      <c r="CK87" s="42"/>
      <c r="CL87" s="42"/>
    </row>
    <row r="88" spans="1:90" ht="27.75" customHeight="1" x14ac:dyDescent="0.2">
      <c r="A88" s="252" t="s">
        <v>92</v>
      </c>
      <c r="B88" s="3">
        <f>SUM(ENERO:DICIEMBRE!B88)</f>
        <v>0</v>
      </c>
      <c r="C88" s="3">
        <f>SUM(ENERO:DICIEMBRE!C88)</f>
        <v>0</v>
      </c>
      <c r="D88" s="3">
        <f>SUM(ENERO:DICIEMBRE!D88)</f>
        <v>0</v>
      </c>
      <c r="E88" s="56"/>
      <c r="F88" s="157"/>
      <c r="G88" s="157"/>
      <c r="H88" s="237"/>
      <c r="I88" s="238"/>
      <c r="J88" s="238"/>
      <c r="K88" s="157"/>
      <c r="L88" s="157"/>
      <c r="M88" s="157"/>
      <c r="N88" s="157"/>
      <c r="O88" s="157"/>
      <c r="P88" s="157"/>
      <c r="Q88" s="157"/>
      <c r="R88" s="157"/>
      <c r="S88" s="175"/>
      <c r="T88" s="157"/>
      <c r="U88" s="157"/>
      <c r="V88" s="224"/>
      <c r="W88" s="234"/>
      <c r="X88" s="234"/>
      <c r="Y88" s="234"/>
      <c r="Z88" s="234"/>
      <c r="AA88" s="234"/>
      <c r="AB88" s="224"/>
      <c r="AC88" s="157"/>
      <c r="AD88" s="157"/>
      <c r="AE88" s="157"/>
      <c r="AF88" s="157"/>
      <c r="AG88" s="157"/>
      <c r="AH88" s="224"/>
      <c r="AI88" s="234"/>
      <c r="AJ88" s="253"/>
      <c r="AK88" s="254"/>
      <c r="CG88" s="42"/>
      <c r="CH88" s="42"/>
      <c r="CI88" s="42"/>
      <c r="CJ88" s="42"/>
      <c r="CK88" s="42"/>
      <c r="CL88" s="42"/>
    </row>
    <row r="89" spans="1:90" ht="27.75" customHeight="1" x14ac:dyDescent="0.2">
      <c r="A89" s="255" t="s">
        <v>93</v>
      </c>
      <c r="B89" s="3">
        <f>SUM(ENERO:DICIEMBRE!B89)</f>
        <v>0</v>
      </c>
      <c r="C89" s="3">
        <f>SUM(ENERO:DICIEMBRE!C89)</f>
        <v>0</v>
      </c>
      <c r="D89" s="3">
        <f>SUM(ENERO:DICIEMBRE!D89)</f>
        <v>0</v>
      </c>
      <c r="E89" s="56"/>
      <c r="F89" s="157"/>
      <c r="G89" s="157"/>
      <c r="H89" s="237"/>
      <c r="I89" s="238"/>
      <c r="J89" s="238"/>
      <c r="K89" s="157"/>
      <c r="L89" s="157"/>
      <c r="M89" s="157"/>
      <c r="N89" s="157"/>
      <c r="O89" s="157"/>
      <c r="P89" s="157"/>
      <c r="Q89" s="157"/>
      <c r="R89" s="157"/>
      <c r="S89" s="175"/>
      <c r="T89" s="157"/>
      <c r="U89" s="157"/>
      <c r="V89" s="224"/>
      <c r="W89" s="234"/>
      <c r="X89" s="234"/>
      <c r="Y89" s="234"/>
      <c r="Z89" s="234"/>
      <c r="AA89" s="234"/>
      <c r="AB89" s="224"/>
      <c r="AC89" s="157"/>
      <c r="AD89" s="157"/>
      <c r="AE89" s="157"/>
      <c r="AF89" s="157"/>
      <c r="AG89" s="157"/>
      <c r="AH89" s="224"/>
      <c r="AI89" s="259"/>
      <c r="AJ89" s="234"/>
      <c r="AK89" s="236"/>
      <c r="AL89" s="236"/>
      <c r="AM89" s="236"/>
      <c r="AN89" s="236"/>
      <c r="AO89" s="236"/>
      <c r="AP89" s="236"/>
      <c r="AQ89" s="236"/>
      <c r="CG89" s="42"/>
      <c r="CH89" s="42"/>
      <c r="CI89" s="42"/>
      <c r="CJ89" s="42"/>
      <c r="CK89" s="42"/>
      <c r="CL89" s="42"/>
    </row>
    <row r="90" spans="1:90" ht="31.15" customHeight="1" x14ac:dyDescent="0.2">
      <c r="A90" s="260" t="s">
        <v>94</v>
      </c>
      <c r="B90" s="197"/>
      <c r="C90" s="197"/>
      <c r="D90" s="197"/>
      <c r="E90" s="144"/>
      <c r="F90" s="197"/>
      <c r="G90" s="197"/>
      <c r="H90" s="157"/>
      <c r="I90" s="157"/>
      <c r="J90" s="157"/>
      <c r="K90" s="23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206"/>
      <c r="W90" s="224"/>
      <c r="X90" s="224"/>
      <c r="Y90" s="224"/>
      <c r="Z90" s="224"/>
      <c r="AA90" s="224"/>
      <c r="AB90" s="224"/>
      <c r="AC90" s="157"/>
      <c r="AD90" s="157"/>
      <c r="AE90" s="157"/>
      <c r="AF90" s="157"/>
      <c r="AG90" s="157"/>
      <c r="AH90" s="157"/>
      <c r="AI90" s="157"/>
      <c r="AJ90" s="224"/>
      <c r="AK90" s="224"/>
      <c r="AL90" s="224"/>
      <c r="AM90" s="224"/>
      <c r="AN90" s="224"/>
      <c r="AO90" s="224"/>
      <c r="AP90" s="224"/>
      <c r="AQ90" s="236"/>
      <c r="CG90" s="42"/>
      <c r="CH90" s="42"/>
      <c r="CI90" s="42"/>
      <c r="CJ90" s="42"/>
      <c r="CK90" s="42"/>
      <c r="CL90" s="42"/>
    </row>
    <row r="91" spans="1:90" ht="16.149999999999999" customHeight="1" x14ac:dyDescent="0.2">
      <c r="A91" s="563" t="s">
        <v>95</v>
      </c>
      <c r="B91" s="563" t="s">
        <v>96</v>
      </c>
      <c r="C91" s="581" t="s">
        <v>97</v>
      </c>
      <c r="D91" s="583"/>
      <c r="E91" s="1"/>
      <c r="F91" s="49"/>
      <c r="G91" s="157"/>
      <c r="H91" s="157"/>
      <c r="I91" s="157"/>
      <c r="J91" s="237"/>
      <c r="K91" s="261"/>
      <c r="L91" s="238"/>
      <c r="M91" s="157"/>
      <c r="N91" s="157"/>
      <c r="O91" s="157"/>
      <c r="P91" s="157"/>
      <c r="Q91" s="157"/>
      <c r="R91" s="157"/>
      <c r="S91" s="157"/>
      <c r="T91" s="157"/>
      <c r="U91" s="175"/>
      <c r="V91" s="224"/>
      <c r="W91" s="224"/>
      <c r="X91" s="224"/>
      <c r="Y91" s="207"/>
      <c r="Z91" s="207"/>
      <c r="AA91" s="207"/>
      <c r="AB91" s="207"/>
      <c r="AC91" s="262"/>
      <c r="AD91" s="224"/>
      <c r="AE91" s="157"/>
      <c r="AF91" s="157"/>
      <c r="AG91" s="157"/>
      <c r="AH91" s="157"/>
      <c r="AI91" s="157"/>
      <c r="AJ91" s="224"/>
      <c r="AK91" s="207"/>
      <c r="AL91" s="207"/>
      <c r="AM91" s="207"/>
      <c r="AN91" s="207"/>
      <c r="AO91" s="207"/>
      <c r="AP91" s="207"/>
      <c r="AQ91" s="236"/>
      <c r="CG91" s="42"/>
      <c r="CH91" s="42"/>
      <c r="CI91" s="42"/>
      <c r="CJ91" s="42"/>
      <c r="CK91" s="42"/>
      <c r="CL91" s="42"/>
    </row>
    <row r="92" spans="1:90" ht="16.149999999999999" customHeight="1" x14ac:dyDescent="0.2">
      <c r="A92" s="565"/>
      <c r="B92" s="565"/>
      <c r="C92" s="202" t="s">
        <v>98</v>
      </c>
      <c r="D92" s="263" t="s">
        <v>99</v>
      </c>
      <c r="E92" s="1"/>
      <c r="F92" s="49"/>
      <c r="G92" s="157"/>
      <c r="H92" s="157"/>
      <c r="I92" s="157"/>
      <c r="J92" s="237"/>
      <c r="K92" s="261"/>
      <c r="L92" s="238"/>
      <c r="M92" s="157"/>
      <c r="N92" s="157"/>
      <c r="O92" s="157"/>
      <c r="P92" s="157"/>
      <c r="Q92" s="157"/>
      <c r="R92" s="157"/>
      <c r="S92" s="157"/>
      <c r="T92" s="157"/>
      <c r="U92" s="175"/>
      <c r="V92" s="224"/>
      <c r="W92" s="224"/>
      <c r="X92" s="224"/>
      <c r="Y92" s="207"/>
      <c r="Z92" s="207"/>
      <c r="AA92" s="207"/>
      <c r="AB92" s="207"/>
      <c r="AC92" s="262"/>
      <c r="AD92" s="224"/>
      <c r="AE92" s="157"/>
      <c r="AF92" s="157"/>
      <c r="AG92" s="157"/>
      <c r="AH92" s="157"/>
      <c r="AI92" s="157"/>
      <c r="AJ92" s="224"/>
      <c r="AK92" s="207"/>
      <c r="AL92" s="207"/>
      <c r="AM92" s="207"/>
      <c r="AN92" s="207"/>
      <c r="AO92" s="207"/>
      <c r="AP92" s="207"/>
      <c r="AQ92" s="236"/>
      <c r="CG92" s="42"/>
      <c r="CH92" s="42"/>
      <c r="CI92" s="42"/>
      <c r="CJ92" s="42"/>
      <c r="CK92" s="42"/>
      <c r="CL92" s="42"/>
    </row>
    <row r="93" spans="1:90" ht="16.149999999999999" customHeight="1" x14ac:dyDescent="0.2">
      <c r="A93" s="182" t="s">
        <v>100</v>
      </c>
      <c r="B93" s="3">
        <f>SUM(ENERO:DICIEMBRE!B93)</f>
        <v>53</v>
      </c>
      <c r="C93" s="3">
        <f>SUM(ENERO:DICIEMBRE!C93)</f>
        <v>0</v>
      </c>
      <c r="D93" s="3">
        <f>SUM(ENERO:DICIEMBRE!D93)</f>
        <v>0</v>
      </c>
      <c r="E93" s="1"/>
      <c r="F93" s="49"/>
      <c r="G93" s="157"/>
      <c r="H93" s="157"/>
      <c r="I93" s="157"/>
      <c r="J93" s="237"/>
      <c r="K93" s="264"/>
      <c r="L93" s="238"/>
      <c r="M93" s="157"/>
      <c r="N93" s="157"/>
      <c r="O93" s="157"/>
      <c r="P93" s="157"/>
      <c r="Q93" s="157"/>
      <c r="R93" s="157"/>
      <c r="S93" s="157"/>
      <c r="T93" s="157"/>
      <c r="U93" s="175"/>
      <c r="V93" s="224"/>
      <c r="W93" s="224"/>
      <c r="X93" s="224"/>
      <c r="Y93" s="207"/>
      <c r="Z93" s="207"/>
      <c r="AA93" s="207"/>
      <c r="AB93" s="207"/>
      <c r="AC93" s="262"/>
      <c r="AD93" s="224"/>
      <c r="AE93" s="157"/>
      <c r="AF93" s="157"/>
      <c r="AG93" s="157"/>
      <c r="AH93" s="157"/>
      <c r="AI93" s="157"/>
      <c r="AJ93" s="224"/>
      <c r="AK93" s="207"/>
      <c r="AL93" s="207"/>
      <c r="AM93" s="207"/>
      <c r="AN93" s="207"/>
      <c r="AO93" s="207"/>
      <c r="AP93" s="207"/>
      <c r="AQ93" s="236"/>
      <c r="CG93" s="42"/>
      <c r="CH93" s="42"/>
      <c r="CI93" s="42"/>
      <c r="CJ93" s="42"/>
      <c r="CK93" s="42"/>
      <c r="CL93" s="42"/>
    </row>
    <row r="94" spans="1:90" ht="16.149999999999999" customHeight="1" x14ac:dyDescent="0.2">
      <c r="A94" s="184" t="s">
        <v>101</v>
      </c>
      <c r="B94" s="3">
        <f>SUM(ENERO:DICIEMBRE!B94)</f>
        <v>1</v>
      </c>
      <c r="C94" s="3">
        <f>SUM(ENERO:DICIEMBRE!C94)</f>
        <v>0</v>
      </c>
      <c r="D94" s="3">
        <f>SUM(ENERO:DICIEMBRE!D94)</f>
        <v>0</v>
      </c>
      <c r="E94" s="1"/>
      <c r="F94" s="49"/>
      <c r="G94" s="157"/>
      <c r="H94" s="157"/>
      <c r="I94" s="157"/>
      <c r="J94" s="237"/>
      <c r="K94" s="264"/>
      <c r="L94" s="238"/>
      <c r="M94" s="157"/>
      <c r="N94" s="157"/>
      <c r="O94" s="157"/>
      <c r="P94" s="157"/>
      <c r="Q94" s="157"/>
      <c r="R94" s="157"/>
      <c r="S94" s="157"/>
      <c r="T94" s="157"/>
      <c r="U94" s="175"/>
      <c r="V94" s="224"/>
      <c r="W94" s="224"/>
      <c r="X94" s="224"/>
      <c r="Y94" s="207"/>
      <c r="Z94" s="207"/>
      <c r="AA94" s="207"/>
      <c r="AB94" s="207"/>
      <c r="AC94" s="262"/>
      <c r="AD94" s="224"/>
      <c r="AE94" s="157"/>
      <c r="AF94" s="157"/>
      <c r="AG94" s="157"/>
      <c r="AH94" s="157"/>
      <c r="AI94" s="157"/>
      <c r="AJ94" s="224"/>
      <c r="AK94" s="207"/>
      <c r="AL94" s="207"/>
      <c r="AM94" s="207"/>
      <c r="AN94" s="207"/>
      <c r="AO94" s="207"/>
      <c r="AP94" s="207"/>
      <c r="AQ94" s="236"/>
      <c r="CG94" s="42"/>
      <c r="CH94" s="42"/>
      <c r="CI94" s="42"/>
      <c r="CJ94" s="42"/>
      <c r="CK94" s="42"/>
      <c r="CL94" s="42"/>
    </row>
    <row r="95" spans="1:90" ht="16.149999999999999" customHeight="1" x14ac:dyDescent="0.2">
      <c r="A95" s="184" t="s">
        <v>102</v>
      </c>
      <c r="B95" s="3">
        <f>SUM(ENERO:DICIEMBRE!B95)</f>
        <v>2</v>
      </c>
      <c r="C95" s="3">
        <f>SUM(ENERO:DICIEMBRE!C95)</f>
        <v>0</v>
      </c>
      <c r="D95" s="3">
        <f>SUM(ENERO:DICIEMBRE!D95)</f>
        <v>0</v>
      </c>
      <c r="E95" s="1"/>
      <c r="F95" s="49"/>
      <c r="G95" s="157"/>
      <c r="H95" s="157"/>
      <c r="I95" s="157"/>
      <c r="J95" s="157"/>
      <c r="K95" s="265"/>
      <c r="L95" s="238"/>
      <c r="M95" s="157"/>
      <c r="N95" s="157"/>
      <c r="O95" s="157"/>
      <c r="P95" s="157"/>
      <c r="Q95" s="157"/>
      <c r="R95" s="157"/>
      <c r="S95" s="157"/>
      <c r="T95" s="157"/>
      <c r="U95" s="175"/>
      <c r="V95" s="224"/>
      <c r="W95" s="224"/>
      <c r="X95" s="224"/>
      <c r="Y95" s="207"/>
      <c r="Z95" s="207"/>
      <c r="AA95" s="207"/>
      <c r="AB95" s="207"/>
      <c r="AC95" s="262"/>
      <c r="AD95" s="224"/>
      <c r="AE95" s="157"/>
      <c r="AF95" s="157"/>
      <c r="AG95" s="157"/>
      <c r="AH95" s="157"/>
      <c r="AI95" s="157"/>
      <c r="AJ95" s="224"/>
      <c r="AK95" s="207"/>
      <c r="AL95" s="207"/>
      <c r="AM95" s="207"/>
      <c r="AN95" s="207"/>
      <c r="AO95" s="207"/>
      <c r="AP95" s="207"/>
      <c r="AQ95" s="236"/>
      <c r="CG95" s="42"/>
      <c r="CH95" s="42"/>
      <c r="CI95" s="42"/>
      <c r="CJ95" s="42"/>
      <c r="CK95" s="42"/>
      <c r="CL95" s="42"/>
    </row>
    <row r="96" spans="1:90" ht="16.149999999999999" customHeight="1" x14ac:dyDescent="0.2">
      <c r="A96" s="184" t="s">
        <v>103</v>
      </c>
      <c r="B96" s="3">
        <f>SUM(ENERO:DICIEMBRE!B96)</f>
        <v>0</v>
      </c>
      <c r="C96" s="3">
        <f>SUM(ENERO:DICIEMBRE!C96)</f>
        <v>0</v>
      </c>
      <c r="D96" s="3">
        <f>SUM(ENERO:DICIEMBRE!D96)</f>
        <v>0</v>
      </c>
      <c r="E96" s="1"/>
      <c r="F96" s="49"/>
      <c r="G96" s="157"/>
      <c r="H96" s="157"/>
      <c r="I96" s="157"/>
      <c r="J96" s="157"/>
      <c r="K96" s="265"/>
      <c r="L96" s="238"/>
      <c r="M96" s="157"/>
      <c r="N96" s="157"/>
      <c r="O96" s="157"/>
      <c r="P96" s="157"/>
      <c r="Q96" s="157"/>
      <c r="R96" s="157"/>
      <c r="S96" s="157"/>
      <c r="T96" s="157"/>
      <c r="U96" s="175"/>
      <c r="V96" s="224"/>
      <c r="W96" s="224"/>
      <c r="X96" s="224"/>
      <c r="Y96" s="207"/>
      <c r="Z96" s="207"/>
      <c r="AA96" s="207"/>
      <c r="AB96" s="207"/>
      <c r="AC96" s="262"/>
      <c r="AD96" s="224"/>
      <c r="AE96" s="157"/>
      <c r="AF96" s="157"/>
      <c r="AG96" s="157"/>
      <c r="AH96" s="157"/>
      <c r="AI96" s="157"/>
      <c r="AJ96" s="224"/>
      <c r="AK96" s="207"/>
      <c r="AL96" s="207"/>
      <c r="AM96" s="207"/>
      <c r="AN96" s="207"/>
      <c r="AO96" s="207"/>
      <c r="AP96" s="207"/>
      <c r="AQ96" s="236"/>
      <c r="CG96" s="42"/>
      <c r="CH96" s="42"/>
      <c r="CI96" s="42"/>
      <c r="CJ96" s="42"/>
      <c r="CK96" s="42"/>
      <c r="CL96" s="42"/>
    </row>
    <row r="97" spans="1:90" ht="16.149999999999999" customHeight="1" x14ac:dyDescent="0.2">
      <c r="A97" s="184" t="s">
        <v>104</v>
      </c>
      <c r="B97" s="3">
        <f>SUM(ENERO:DICIEMBRE!B97)</f>
        <v>2</v>
      </c>
      <c r="C97" s="3">
        <f>SUM(ENERO:DICIEMBRE!C97)</f>
        <v>0</v>
      </c>
      <c r="D97" s="3">
        <f>SUM(ENERO:DICIEMBRE!D97)</f>
        <v>0</v>
      </c>
      <c r="E97" s="1"/>
      <c r="F97" s="49"/>
      <c r="G97" s="157"/>
      <c r="H97" s="157"/>
      <c r="I97" s="157"/>
      <c r="J97" s="157"/>
      <c r="K97" s="265"/>
      <c r="L97" s="238"/>
      <c r="M97" s="157"/>
      <c r="N97" s="157"/>
      <c r="O97" s="157"/>
      <c r="P97" s="157"/>
      <c r="Q97" s="157"/>
      <c r="R97" s="157"/>
      <c r="S97" s="157"/>
      <c r="T97" s="157"/>
      <c r="U97" s="175"/>
      <c r="V97" s="224"/>
      <c r="W97" s="224"/>
      <c r="X97" s="224"/>
      <c r="Y97" s="207"/>
      <c r="Z97" s="207"/>
      <c r="AA97" s="207"/>
      <c r="AB97" s="207"/>
      <c r="AC97" s="262"/>
      <c r="AD97" s="224"/>
      <c r="AE97" s="157"/>
      <c r="AF97" s="157"/>
      <c r="AG97" s="157"/>
      <c r="AH97" s="157"/>
      <c r="AI97" s="157"/>
      <c r="AJ97" s="224"/>
      <c r="AK97" s="207"/>
      <c r="AL97" s="207"/>
      <c r="AM97" s="207"/>
      <c r="AN97" s="207"/>
      <c r="AO97" s="207"/>
      <c r="AP97" s="207"/>
      <c r="AQ97" s="236"/>
      <c r="CG97" s="42"/>
      <c r="CH97" s="42"/>
      <c r="CI97" s="42"/>
      <c r="CJ97" s="42"/>
      <c r="CK97" s="42"/>
      <c r="CL97" s="42"/>
    </row>
    <row r="98" spans="1:90" ht="16.149999999999999" customHeight="1" x14ac:dyDescent="0.2">
      <c r="A98" s="266" t="s">
        <v>17</v>
      </c>
      <c r="B98" s="267">
        <f>SUM(B93:B97)</f>
        <v>58</v>
      </c>
      <c r="C98" s="268">
        <f>SUM(C93:C97)</f>
        <v>0</v>
      </c>
      <c r="D98" s="269">
        <f>SUM(D93:D97)</f>
        <v>0</v>
      </c>
      <c r="E98" s="1"/>
      <c r="F98" s="49"/>
      <c r="G98" s="157"/>
      <c r="H98" s="157"/>
      <c r="I98" s="157"/>
      <c r="J98" s="157"/>
      <c r="K98" s="265"/>
      <c r="L98" s="238"/>
      <c r="M98" s="157"/>
      <c r="N98" s="157"/>
      <c r="O98" s="157"/>
      <c r="P98" s="157"/>
      <c r="Q98" s="157"/>
      <c r="R98" s="157"/>
      <c r="S98" s="157"/>
      <c r="T98" s="157"/>
      <c r="U98" s="175"/>
      <c r="V98" s="224"/>
      <c r="W98" s="224"/>
      <c r="X98" s="224"/>
      <c r="Y98" s="207"/>
      <c r="Z98" s="207"/>
      <c r="AA98" s="207"/>
      <c r="AB98" s="207"/>
      <c r="AC98" s="262"/>
      <c r="AD98" s="224"/>
      <c r="AE98" s="157"/>
      <c r="AF98" s="157"/>
      <c r="AG98" s="157"/>
      <c r="AH98" s="157"/>
      <c r="AI98" s="157"/>
      <c r="AJ98" s="224"/>
      <c r="AK98" s="207"/>
      <c r="AL98" s="207"/>
      <c r="AM98" s="207"/>
      <c r="AN98" s="207"/>
      <c r="AO98" s="207"/>
      <c r="AP98" s="207"/>
      <c r="AQ98" s="236"/>
      <c r="CG98" s="42"/>
      <c r="CH98" s="42"/>
      <c r="CI98" s="42"/>
      <c r="CJ98" s="42"/>
      <c r="CK98" s="42"/>
      <c r="CL98" s="42"/>
    </row>
    <row r="99" spans="1:90" ht="31.15" customHeight="1" x14ac:dyDescent="0.2">
      <c r="A99" s="270" t="s">
        <v>105</v>
      </c>
      <c r="B99" s="271"/>
      <c r="C99" s="271"/>
      <c r="D99" s="271"/>
      <c r="E99" s="272"/>
      <c r="F99" s="272"/>
      <c r="G99" s="273"/>
      <c r="H99" s="273"/>
      <c r="I99" s="273"/>
      <c r="J99" s="88"/>
      <c r="K99" s="89"/>
      <c r="L99" s="88"/>
      <c r="M99" s="88"/>
      <c r="N99" s="157"/>
      <c r="O99" s="157"/>
      <c r="P99" s="157"/>
      <c r="Q99" s="157"/>
      <c r="R99" s="157"/>
      <c r="S99" s="157"/>
      <c r="T99" s="157"/>
      <c r="U99" s="206"/>
      <c r="V99" s="224"/>
      <c r="W99" s="224"/>
      <c r="X99" s="224"/>
      <c r="Y99" s="224"/>
      <c r="Z99" s="224"/>
      <c r="AA99" s="224"/>
      <c r="AB99" s="274"/>
      <c r="AC99" s="224"/>
      <c r="AD99" s="157"/>
      <c r="AE99" s="157"/>
      <c r="AF99" s="157"/>
      <c r="AG99" s="157"/>
      <c r="AH99" s="157"/>
      <c r="AI99" s="224"/>
      <c r="AJ99" s="224"/>
      <c r="AK99" s="224"/>
      <c r="AL99" s="224"/>
      <c r="AM99" s="224"/>
      <c r="AN99" s="224"/>
      <c r="AO99" s="224"/>
      <c r="AP99" s="236"/>
      <c r="CG99" s="42"/>
      <c r="CH99" s="42"/>
      <c r="CI99" s="42"/>
      <c r="CJ99" s="42"/>
      <c r="CK99" s="42"/>
      <c r="CL99" s="42"/>
    </row>
    <row r="100" spans="1:90" ht="16.149999999999999" customHeight="1" x14ac:dyDescent="0.2">
      <c r="A100" s="568" t="s">
        <v>19</v>
      </c>
      <c r="B100" s="586" t="s">
        <v>28</v>
      </c>
      <c r="C100" s="617"/>
      <c r="D100" s="605"/>
      <c r="E100" s="589" t="s">
        <v>29</v>
      </c>
      <c r="F100" s="590"/>
      <c r="G100" s="590"/>
      <c r="H100" s="590"/>
      <c r="I100" s="590"/>
      <c r="J100" s="590"/>
      <c r="K100" s="590"/>
      <c r="L100" s="590"/>
      <c r="M100" s="590"/>
      <c r="N100" s="275"/>
      <c r="O100" s="157"/>
      <c r="P100" s="157"/>
      <c r="Q100" s="157"/>
      <c r="R100" s="157"/>
      <c r="S100" s="157"/>
      <c r="T100" s="157"/>
      <c r="U100" s="157"/>
      <c r="V100" s="175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224"/>
      <c r="AK100" s="224"/>
      <c r="AL100" s="224"/>
      <c r="AM100" s="224"/>
      <c r="AN100" s="224"/>
      <c r="AO100" s="224"/>
      <c r="AP100" s="224"/>
      <c r="AQ100" s="236"/>
      <c r="CG100" s="42"/>
      <c r="CH100" s="42"/>
      <c r="CI100" s="42"/>
      <c r="CJ100" s="42"/>
      <c r="CK100" s="42"/>
      <c r="CL100" s="42"/>
    </row>
    <row r="101" spans="1:90" ht="16.149999999999999" customHeight="1" x14ac:dyDescent="0.2">
      <c r="A101" s="585"/>
      <c r="B101" s="589"/>
      <c r="C101" s="590"/>
      <c r="D101" s="591"/>
      <c r="E101" s="592" t="s">
        <v>22</v>
      </c>
      <c r="F101" s="594"/>
      <c r="G101" s="592" t="s">
        <v>23</v>
      </c>
      <c r="H101" s="594"/>
      <c r="I101" s="592" t="s">
        <v>24</v>
      </c>
      <c r="J101" s="594"/>
      <c r="K101" s="592" t="s">
        <v>21</v>
      </c>
      <c r="L101" s="594"/>
      <c r="M101" s="592" t="s">
        <v>20</v>
      </c>
      <c r="N101" s="594"/>
      <c r="O101" s="157"/>
      <c r="P101" s="157"/>
      <c r="Q101" s="157"/>
      <c r="R101" s="157"/>
      <c r="S101" s="157"/>
      <c r="T101" s="157"/>
      <c r="U101" s="157"/>
      <c r="V101" s="157"/>
      <c r="W101" s="175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224"/>
      <c r="AK101" s="224"/>
      <c r="AL101" s="224"/>
      <c r="AM101" s="224"/>
      <c r="AN101" s="224"/>
      <c r="AO101" s="224"/>
      <c r="AP101" s="224"/>
      <c r="AQ101" s="236"/>
      <c r="CG101" s="42"/>
      <c r="CH101" s="42"/>
      <c r="CI101" s="42"/>
      <c r="CJ101" s="42"/>
      <c r="CK101" s="42"/>
      <c r="CL101" s="42"/>
    </row>
    <row r="102" spans="1:90" ht="16.149999999999999" customHeight="1" x14ac:dyDescent="0.2">
      <c r="A102" s="569"/>
      <c r="B102" s="76" t="s">
        <v>14</v>
      </c>
      <c r="C102" s="13" t="s">
        <v>15</v>
      </c>
      <c r="D102" s="55" t="s">
        <v>16</v>
      </c>
      <c r="E102" s="32" t="s">
        <v>15</v>
      </c>
      <c r="F102" s="98" t="s">
        <v>16</v>
      </c>
      <c r="G102" s="32" t="s">
        <v>15</v>
      </c>
      <c r="H102" s="98" t="s">
        <v>16</v>
      </c>
      <c r="I102" s="32" t="s">
        <v>15</v>
      </c>
      <c r="J102" s="98" t="s">
        <v>16</v>
      </c>
      <c r="K102" s="32" t="s">
        <v>15</v>
      </c>
      <c r="L102" s="98" t="s">
        <v>16</v>
      </c>
      <c r="M102" s="32" t="s">
        <v>15</v>
      </c>
      <c r="N102" s="98" t="s">
        <v>16</v>
      </c>
      <c r="O102" s="276"/>
      <c r="P102" s="157"/>
      <c r="Q102" s="265"/>
      <c r="R102" s="157"/>
      <c r="S102" s="157"/>
      <c r="T102" s="157"/>
      <c r="U102" s="157"/>
      <c r="V102" s="157"/>
      <c r="W102" s="157"/>
      <c r="X102" s="157"/>
      <c r="Y102" s="157"/>
      <c r="Z102" s="157"/>
      <c r="AA102" s="175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CG102" s="42"/>
      <c r="CH102" s="42"/>
      <c r="CI102" s="42"/>
      <c r="CJ102" s="42"/>
      <c r="CK102" s="42"/>
      <c r="CL102" s="42"/>
    </row>
    <row r="103" spans="1:90" ht="16.149999999999999" customHeight="1" x14ac:dyDescent="0.2">
      <c r="A103" s="64" t="s">
        <v>106</v>
      </c>
      <c r="B103" s="90">
        <f>SUM(C103:D103)</f>
        <v>0</v>
      </c>
      <c r="C103" s="91">
        <f>SUM(E103+G103+I103+K103+M103)</f>
        <v>0</v>
      </c>
      <c r="D103" s="2">
        <f>SUM(F103+H103+J103+L103+N103)</f>
        <v>0</v>
      </c>
      <c r="E103" s="277"/>
      <c r="F103" s="278"/>
      <c r="G103" s="277"/>
      <c r="H103" s="278"/>
      <c r="I103" s="277"/>
      <c r="J103" s="279"/>
      <c r="K103" s="277"/>
      <c r="L103" s="279"/>
      <c r="M103" s="280"/>
      <c r="N103" s="279"/>
      <c r="O103" s="281"/>
      <c r="P103" s="157"/>
      <c r="Q103" s="265"/>
      <c r="R103" s="157"/>
      <c r="S103" s="157"/>
      <c r="T103" s="157"/>
      <c r="U103" s="157"/>
      <c r="V103" s="157"/>
      <c r="W103" s="157"/>
      <c r="X103" s="157"/>
      <c r="Y103" s="157"/>
      <c r="Z103" s="157"/>
      <c r="AA103" s="175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CG103" s="42"/>
      <c r="CH103" s="42"/>
      <c r="CI103" s="42"/>
      <c r="CJ103" s="42"/>
      <c r="CK103" s="42"/>
      <c r="CL103" s="42"/>
    </row>
    <row r="104" spans="1:90" ht="25.15" customHeight="1" x14ac:dyDescent="0.2">
      <c r="A104" s="17" t="s">
        <v>107</v>
      </c>
      <c r="B104" s="45">
        <f>SUM(C104:D104)</f>
        <v>0</v>
      </c>
      <c r="C104" s="46">
        <f>SUM(E104+G104+I104+K104+M104)</f>
        <v>0</v>
      </c>
      <c r="D104" s="70">
        <f>SUM(F104+H104+J104+L104+N104)</f>
        <v>0</v>
      </c>
      <c r="E104" s="282"/>
      <c r="F104" s="283"/>
      <c r="G104" s="282"/>
      <c r="H104" s="284"/>
      <c r="I104" s="282"/>
      <c r="J104" s="283"/>
      <c r="K104" s="282"/>
      <c r="L104" s="283"/>
      <c r="M104" s="285"/>
      <c r="N104" s="284"/>
      <c r="O104" s="281"/>
      <c r="P104" s="157"/>
      <c r="Q104" s="265"/>
      <c r="R104" s="157"/>
      <c r="S104" s="157"/>
      <c r="T104" s="157"/>
      <c r="U104" s="157"/>
      <c r="V104" s="157"/>
      <c r="W104" s="157"/>
      <c r="X104" s="157"/>
      <c r="Y104" s="157"/>
      <c r="Z104" s="157"/>
      <c r="AA104" s="175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CG104" s="42"/>
      <c r="CH104" s="42"/>
      <c r="CI104" s="42"/>
      <c r="CJ104" s="42"/>
      <c r="CK104" s="42"/>
      <c r="CL104" s="42"/>
    </row>
    <row r="105" spans="1:90" x14ac:dyDescent="0.2">
      <c r="A105" s="271"/>
      <c r="B105" s="157"/>
      <c r="C105" s="265"/>
      <c r="D105" s="157"/>
      <c r="E105" s="157"/>
      <c r="F105" s="157"/>
      <c r="G105" s="157"/>
      <c r="H105" s="157"/>
      <c r="I105" s="157"/>
      <c r="J105" s="157"/>
      <c r="K105" s="157"/>
      <c r="L105" s="157"/>
      <c r="M105" s="175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</row>
    <row r="106" spans="1:90" x14ac:dyDescent="0.2">
      <c r="O106" s="51"/>
      <c r="P106" s="51"/>
      <c r="Q106" s="51"/>
      <c r="R106" s="51"/>
      <c r="S106" s="51"/>
    </row>
    <row r="107" spans="1:90" x14ac:dyDescent="0.2">
      <c r="O107" s="51"/>
      <c r="P107" s="51"/>
      <c r="Q107" s="51"/>
      <c r="R107" s="51"/>
      <c r="S107" s="51"/>
    </row>
    <row r="108" spans="1:90" x14ac:dyDescent="0.2">
      <c r="O108" s="51"/>
      <c r="P108" s="51"/>
      <c r="Q108" s="51"/>
      <c r="R108" s="51"/>
      <c r="S108" s="51"/>
    </row>
    <row r="109" spans="1:90" x14ac:dyDescent="0.2">
      <c r="O109" s="51"/>
      <c r="P109" s="51"/>
      <c r="Q109" s="51"/>
      <c r="R109" s="51"/>
      <c r="S109" s="51"/>
    </row>
    <row r="110" spans="1:90" x14ac:dyDescent="0.2">
      <c r="O110" s="51"/>
      <c r="P110" s="51"/>
      <c r="Q110" s="51"/>
      <c r="R110" s="51"/>
      <c r="S110" s="51"/>
    </row>
    <row r="111" spans="1:90" x14ac:dyDescent="0.2">
      <c r="O111" s="51"/>
      <c r="P111" s="51"/>
      <c r="Q111" s="51"/>
      <c r="R111" s="51"/>
      <c r="S111" s="51"/>
    </row>
    <row r="185" spans="1:104" ht="14.25" customHeight="1" x14ac:dyDescent="0.2"/>
    <row r="186" spans="1:104" s="52" customFormat="1" ht="16.5" hidden="1" customHeight="1" x14ac:dyDescent="0.2">
      <c r="A186" s="52">
        <f>SUM(C23,C24:C26,C30,C43:C44,C49:C70,B103:B104,B82:D89,B98,C35:C38,C74:J77)</f>
        <v>13165</v>
      </c>
      <c r="B186" s="52">
        <f>SUM(CG8:CL104)</f>
        <v>0</v>
      </c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</row>
    <row r="187" spans="1:104" ht="16.5" customHeight="1" x14ac:dyDescent="0.2"/>
    <row r="188" spans="1:104" ht="15.6" customHeight="1" x14ac:dyDescent="0.2"/>
  </sheetData>
  <mergeCells count="124">
    <mergeCell ref="A80:A81"/>
    <mergeCell ref="B80:B81"/>
    <mergeCell ref="C80:C81"/>
    <mergeCell ref="D80:D81"/>
    <mergeCell ref="B91:B92"/>
    <mergeCell ref="C91:D91"/>
    <mergeCell ref="A100:A102"/>
    <mergeCell ref="B100:D101"/>
    <mergeCell ref="E100:M100"/>
    <mergeCell ref="E101:F101"/>
    <mergeCell ref="G101:H101"/>
    <mergeCell ref="I101:J101"/>
    <mergeCell ref="K101:L101"/>
    <mergeCell ref="M101:N101"/>
    <mergeCell ref="A91:A92"/>
    <mergeCell ref="A72:B73"/>
    <mergeCell ref="C72:D72"/>
    <mergeCell ref="E72:F72"/>
    <mergeCell ref="G72:H72"/>
    <mergeCell ref="I72:J72"/>
    <mergeCell ref="A74:B74"/>
    <mergeCell ref="A75:B75"/>
    <mergeCell ref="A76:B76"/>
    <mergeCell ref="A77:B77"/>
    <mergeCell ref="AN46:AN48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F28:AG28"/>
    <mergeCell ref="AH28:AI28"/>
    <mergeCell ref="AJ28:AK28"/>
    <mergeCell ref="AL28:AM28"/>
    <mergeCell ref="C40:E41"/>
    <mergeCell ref="F40:AM40"/>
    <mergeCell ref="AN40:AN42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13:A23"/>
    <mergeCell ref="A25:A26"/>
    <mergeCell ref="A28:A29"/>
    <mergeCell ref="B28:B29"/>
    <mergeCell ref="C28:E28"/>
    <mergeCell ref="F28:G28"/>
    <mergeCell ref="H28:I28"/>
    <mergeCell ref="J28:K28"/>
    <mergeCell ref="L28:M28"/>
    <mergeCell ref="A6:W6"/>
    <mergeCell ref="A10:A12"/>
    <mergeCell ref="B10:B12"/>
    <mergeCell ref="C10:E11"/>
    <mergeCell ref="F10:AM10"/>
    <mergeCell ref="AN10:AN12"/>
    <mergeCell ref="AO10:AO12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49:A54"/>
    <mergeCell ref="A55:A56"/>
    <mergeCell ref="A57:A60"/>
    <mergeCell ref="A61:A62"/>
    <mergeCell ref="A63:A64"/>
    <mergeCell ref="A65:A70"/>
    <mergeCell ref="C33:C34"/>
    <mergeCell ref="A33:A34"/>
    <mergeCell ref="B33:B34"/>
    <mergeCell ref="A35:A36"/>
    <mergeCell ref="A37:A38"/>
    <mergeCell ref="A40:B42"/>
    <mergeCell ref="A45:M45"/>
    <mergeCell ref="A46:B48"/>
    <mergeCell ref="C46:E47"/>
    <mergeCell ref="F46:AM46"/>
  </mergeCells>
  <dataValidations count="2">
    <dataValidation type="whole" allowBlank="1" showInputMessage="1" showErrorMessage="1" errorTitle="Error de ingreso" error="Debe ingresar sólo números." sqref="E103:N104 F13:AO22 F24:AO26 B30 F30:AM30 F43:AN44 F49:AN70 C74:J77 C35:C38 B82:D89 B93:D97" xr:uid="{00000000-0002-0000-0000-000000000000}">
      <formula1>0</formula1>
      <formula2>99999</formula2>
    </dataValidation>
    <dataValidation allowBlank="1" showInputMessage="1" showErrorMessage="1" errorTitle="ERROR" error="Por Favor ingrese solo Números." sqref="E105:N1048576 K71:N102 C78:D81 A1:A1048576 B98:D1048576 B90:D92 F31:AM42 F45:AN48 F71:J73 E78:J102 D1:E73 F27:AM29 O71:AN1048576 C39:C73 C1:C34 AN27:AN42 B31:B81 B1:B29 F23:AO23 AP1:XFD1048576 AO27:AO1048576 F1:AO12" xr:uid="{00000000-0002-0000-0000-000001000000}"/>
  </dataValidations>
  <pageMargins left="0.7" right="0.7" top="0.75" bottom="0.75" header="0.3" footer="0.3"/>
  <ignoredErrors>
    <ignoredError sqref="F13:AO26 F30:AM30 B30 C35:C38 B82:C82 B84:B89 B83 C83:D89 B93:D9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Z18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8.140625" style="37" customWidth="1"/>
    <col min="2" max="2" width="23.28515625" style="37" customWidth="1"/>
    <col min="3" max="3" width="14.85546875" style="37" customWidth="1"/>
    <col min="4" max="4" width="16.28515625" style="37" customWidth="1"/>
    <col min="5" max="73" width="11.42578125" style="37"/>
    <col min="74" max="75" width="12.140625" style="37" customWidth="1"/>
    <col min="76" max="77" width="12.140625" style="38" customWidth="1"/>
    <col min="78" max="78" width="12.28515625" style="38" customWidth="1"/>
    <col min="79" max="104" width="12.28515625" style="39" hidden="1" customWidth="1"/>
    <col min="105" max="105" width="12.28515625" style="37" customWidth="1"/>
    <col min="106" max="16384" width="11.42578125" style="37"/>
  </cols>
  <sheetData>
    <row r="1" spans="1:90" ht="16.149999999999999" customHeight="1" x14ac:dyDescent="0.2">
      <c r="A1" s="36" t="s">
        <v>0</v>
      </c>
    </row>
    <row r="2" spans="1:90" ht="16.149999999999999" customHeight="1" x14ac:dyDescent="0.2">
      <c r="A2" s="36" t="str">
        <f>CONCATENATE("COMUNA: ",[10]NOMBRE!B2," - ","( ",[10]NOMBRE!C2,[10]NOMBRE!D2,[10]NOMBRE!E2,[10]NOMBRE!F2,[10]NOMBRE!G2," )")</f>
        <v>COMUNA: LINARES - ( 07401 )</v>
      </c>
    </row>
    <row r="3" spans="1:90" ht="16.149999999999999" customHeight="1" x14ac:dyDescent="0.2">
      <c r="A3" s="36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</row>
    <row r="4" spans="1:90" ht="16.149999999999999" customHeight="1" x14ac:dyDescent="0.2">
      <c r="A4" s="36" t="str">
        <f>CONCATENATE("MES: ",[10]NOMBRE!B6," - ","( ",[10]NOMBRE!C6,[10]NOMBRE!D6," )")</f>
        <v>MES: SEPTIEMBRE - ( 09 )</v>
      </c>
    </row>
    <row r="5" spans="1:90" ht="16.149999999999999" customHeight="1" x14ac:dyDescent="0.2">
      <c r="A5" s="36" t="str">
        <f>CONCATENATE("AÑO: ",[10]NOMBRE!B7)</f>
        <v>AÑO: 2018</v>
      </c>
    </row>
    <row r="6" spans="1:90" ht="15" x14ac:dyDescent="0.2">
      <c r="A6" s="584" t="s">
        <v>30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spans="1:90" ht="15" x14ac:dyDescent="0.2">
      <c r="A7" s="504"/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1:90" ht="31.15" customHeight="1" x14ac:dyDescent="0.2">
      <c r="A8" s="103" t="s">
        <v>31</v>
      </c>
      <c r="B8" s="104"/>
      <c r="C8" s="105"/>
      <c r="D8" s="105"/>
      <c r="E8" s="105"/>
      <c r="F8" s="105"/>
      <c r="G8" s="105"/>
      <c r="H8" s="105"/>
      <c r="I8" s="106"/>
      <c r="J8" s="104"/>
      <c r="K8" s="107"/>
      <c r="L8" s="105"/>
      <c r="M8" s="56"/>
      <c r="N8" s="56"/>
      <c r="O8" s="56"/>
      <c r="P8" s="56"/>
      <c r="Q8" s="56"/>
      <c r="R8" s="56"/>
      <c r="S8" s="56"/>
      <c r="T8" s="56"/>
      <c r="U8" s="56"/>
      <c r="V8" s="108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CG8" s="42"/>
      <c r="CH8" s="42"/>
      <c r="CI8" s="42"/>
      <c r="CJ8" s="42"/>
      <c r="CK8" s="42"/>
      <c r="CL8" s="42"/>
    </row>
    <row r="9" spans="1:90" ht="31.15" customHeight="1" x14ac:dyDescent="0.2">
      <c r="A9" s="109" t="s">
        <v>32</v>
      </c>
      <c r="B9" s="110"/>
      <c r="C9" s="110"/>
      <c r="D9" s="110"/>
      <c r="E9" s="110"/>
      <c r="F9" s="110"/>
      <c r="G9" s="110"/>
      <c r="H9" s="110"/>
      <c r="I9" s="110"/>
      <c r="J9" s="110"/>
      <c r="K9" s="111"/>
      <c r="L9" s="110"/>
      <c r="M9" s="112"/>
      <c r="N9" s="112"/>
      <c r="O9" s="56"/>
      <c r="P9" s="56"/>
      <c r="Q9" s="56"/>
      <c r="R9" s="56"/>
      <c r="S9" s="56"/>
      <c r="T9" s="56"/>
      <c r="U9" s="56"/>
      <c r="V9" s="108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8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CG9" s="42"/>
      <c r="CH9" s="42"/>
      <c r="CI9" s="42"/>
      <c r="CJ9" s="42"/>
      <c r="CK9" s="42"/>
      <c r="CL9" s="42"/>
    </row>
    <row r="10" spans="1:90" ht="25.15" customHeight="1" x14ac:dyDescent="0.2">
      <c r="A10" s="676" t="s">
        <v>19</v>
      </c>
      <c r="B10" s="676" t="s">
        <v>33</v>
      </c>
      <c r="C10" s="677" t="s">
        <v>28</v>
      </c>
      <c r="D10" s="678"/>
      <c r="E10" s="679"/>
      <c r="F10" s="680" t="s">
        <v>29</v>
      </c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3"/>
      <c r="AL10" s="633"/>
      <c r="AM10" s="681"/>
      <c r="AN10" s="679" t="s">
        <v>1</v>
      </c>
      <c r="AO10" s="686" t="s">
        <v>18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CG10" s="42"/>
      <c r="CH10" s="42"/>
      <c r="CI10" s="42"/>
      <c r="CJ10" s="42"/>
      <c r="CK10" s="42"/>
      <c r="CL10" s="42"/>
    </row>
    <row r="11" spans="1:90" ht="19.5" customHeight="1" x14ac:dyDescent="0.2">
      <c r="A11" s="585"/>
      <c r="B11" s="585"/>
      <c r="C11" s="589"/>
      <c r="D11" s="590"/>
      <c r="E11" s="591"/>
      <c r="F11" s="680" t="s">
        <v>22</v>
      </c>
      <c r="G11" s="681"/>
      <c r="H11" s="680" t="s">
        <v>23</v>
      </c>
      <c r="I11" s="681"/>
      <c r="J11" s="680" t="s">
        <v>24</v>
      </c>
      <c r="K11" s="681"/>
      <c r="L11" s="680" t="s">
        <v>21</v>
      </c>
      <c r="M11" s="681"/>
      <c r="N11" s="680" t="s">
        <v>20</v>
      </c>
      <c r="O11" s="681"/>
      <c r="P11" s="687" t="s">
        <v>2</v>
      </c>
      <c r="Q11" s="688"/>
      <c r="R11" s="687" t="s">
        <v>3</v>
      </c>
      <c r="S11" s="688"/>
      <c r="T11" s="687" t="s">
        <v>4</v>
      </c>
      <c r="U11" s="688"/>
      <c r="V11" s="687" t="s">
        <v>5</v>
      </c>
      <c r="W11" s="688"/>
      <c r="X11" s="687" t="s">
        <v>6</v>
      </c>
      <c r="Y11" s="688"/>
      <c r="Z11" s="687" t="s">
        <v>7</v>
      </c>
      <c r="AA11" s="688"/>
      <c r="AB11" s="687" t="s">
        <v>8</v>
      </c>
      <c r="AC11" s="688"/>
      <c r="AD11" s="687" t="s">
        <v>9</v>
      </c>
      <c r="AE11" s="688"/>
      <c r="AF11" s="687" t="s">
        <v>10</v>
      </c>
      <c r="AG11" s="688"/>
      <c r="AH11" s="687" t="s">
        <v>11</v>
      </c>
      <c r="AI11" s="688"/>
      <c r="AJ11" s="687" t="s">
        <v>12</v>
      </c>
      <c r="AK11" s="688"/>
      <c r="AL11" s="687" t="s">
        <v>13</v>
      </c>
      <c r="AM11" s="688"/>
      <c r="AN11" s="595"/>
      <c r="AO11" s="597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CG11" s="42"/>
      <c r="CH11" s="42"/>
      <c r="CI11" s="42"/>
      <c r="CJ11" s="42"/>
      <c r="CK11" s="42"/>
      <c r="CL11" s="42"/>
    </row>
    <row r="12" spans="1:90" ht="19.5" customHeight="1" x14ac:dyDescent="0.2">
      <c r="A12" s="569"/>
      <c r="B12" s="569"/>
      <c r="C12" s="470" t="s">
        <v>14</v>
      </c>
      <c r="D12" s="326" t="s">
        <v>15</v>
      </c>
      <c r="E12" s="506" t="s">
        <v>16</v>
      </c>
      <c r="F12" s="32" t="s">
        <v>15</v>
      </c>
      <c r="G12" s="506" t="s">
        <v>16</v>
      </c>
      <c r="H12" s="32" t="s">
        <v>15</v>
      </c>
      <c r="I12" s="506" t="s">
        <v>16</v>
      </c>
      <c r="J12" s="32" t="s">
        <v>15</v>
      </c>
      <c r="K12" s="506" t="s">
        <v>16</v>
      </c>
      <c r="L12" s="32" t="s">
        <v>15</v>
      </c>
      <c r="M12" s="506" t="s">
        <v>16</v>
      </c>
      <c r="N12" s="32" t="s">
        <v>15</v>
      </c>
      <c r="O12" s="506" t="s">
        <v>16</v>
      </c>
      <c r="P12" s="32" t="s">
        <v>15</v>
      </c>
      <c r="Q12" s="506" t="s">
        <v>16</v>
      </c>
      <c r="R12" s="32" t="s">
        <v>15</v>
      </c>
      <c r="S12" s="506" t="s">
        <v>16</v>
      </c>
      <c r="T12" s="32" t="s">
        <v>15</v>
      </c>
      <c r="U12" s="506" t="s">
        <v>16</v>
      </c>
      <c r="V12" s="32" t="s">
        <v>15</v>
      </c>
      <c r="W12" s="506" t="s">
        <v>16</v>
      </c>
      <c r="X12" s="32" t="s">
        <v>15</v>
      </c>
      <c r="Y12" s="506" t="s">
        <v>16</v>
      </c>
      <c r="Z12" s="32" t="s">
        <v>15</v>
      </c>
      <c r="AA12" s="506" t="s">
        <v>16</v>
      </c>
      <c r="AB12" s="32" t="s">
        <v>15</v>
      </c>
      <c r="AC12" s="506" t="s">
        <v>16</v>
      </c>
      <c r="AD12" s="32" t="s">
        <v>15</v>
      </c>
      <c r="AE12" s="506" t="s">
        <v>16</v>
      </c>
      <c r="AF12" s="32" t="s">
        <v>15</v>
      </c>
      <c r="AG12" s="506" t="s">
        <v>16</v>
      </c>
      <c r="AH12" s="32" t="s">
        <v>15</v>
      </c>
      <c r="AI12" s="506" t="s">
        <v>16</v>
      </c>
      <c r="AJ12" s="32" t="s">
        <v>15</v>
      </c>
      <c r="AK12" s="506" t="s">
        <v>16</v>
      </c>
      <c r="AL12" s="32" t="s">
        <v>15</v>
      </c>
      <c r="AM12" s="506" t="s">
        <v>16</v>
      </c>
      <c r="AN12" s="591"/>
      <c r="AO12" s="598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CG12" s="42"/>
      <c r="CH12" s="42"/>
      <c r="CI12" s="42"/>
      <c r="CJ12" s="42"/>
      <c r="CK12" s="42"/>
      <c r="CL12" s="42"/>
    </row>
    <row r="13" spans="1:90" ht="16.149999999999999" customHeight="1" x14ac:dyDescent="0.2">
      <c r="A13" s="682" t="s">
        <v>34</v>
      </c>
      <c r="B13" s="65" t="s">
        <v>35</v>
      </c>
      <c r="C13" s="90">
        <f t="shared" ref="C13:C26" si="0">SUM(D13+E13)</f>
        <v>0</v>
      </c>
      <c r="D13" s="91">
        <f t="shared" ref="D13:D26" si="1">SUM(F13+H13+J13+L13+N13+P13+R13+T13+V13+X13+Z13+AB13+AD13+AF13+AH13+AJ13+AL13)</f>
        <v>0</v>
      </c>
      <c r="E13" s="2">
        <f t="shared" ref="E13:E26" si="2">SUM(G13+I13+K13+M13+O13+Q13+S13+U13+W13+Y13+AA13+AC13+AE13+AG13+AI13+AK13+AM13)</f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5">
        <v>0</v>
      </c>
      <c r="L13" s="3">
        <v>0</v>
      </c>
      <c r="M13" s="5">
        <v>0</v>
      </c>
      <c r="N13" s="3">
        <v>0</v>
      </c>
      <c r="O13" s="5">
        <v>0</v>
      </c>
      <c r="P13" s="3">
        <v>0</v>
      </c>
      <c r="Q13" s="5">
        <v>0</v>
      </c>
      <c r="R13" s="3">
        <v>0</v>
      </c>
      <c r="S13" s="5">
        <v>0</v>
      </c>
      <c r="T13" s="3">
        <v>0</v>
      </c>
      <c r="U13" s="5">
        <v>0</v>
      </c>
      <c r="V13" s="3">
        <v>0</v>
      </c>
      <c r="W13" s="5">
        <v>0</v>
      </c>
      <c r="X13" s="3">
        <v>0</v>
      </c>
      <c r="Y13" s="5">
        <v>0</v>
      </c>
      <c r="Z13" s="3">
        <v>0</v>
      </c>
      <c r="AA13" s="5">
        <v>0</v>
      </c>
      <c r="AB13" s="3">
        <v>0</v>
      </c>
      <c r="AC13" s="5">
        <v>0</v>
      </c>
      <c r="AD13" s="3">
        <v>0</v>
      </c>
      <c r="AE13" s="5">
        <v>0</v>
      </c>
      <c r="AF13" s="3">
        <v>0</v>
      </c>
      <c r="AG13" s="5">
        <v>0</v>
      </c>
      <c r="AH13" s="3">
        <v>0</v>
      </c>
      <c r="AI13" s="5">
        <v>0</v>
      </c>
      <c r="AJ13" s="3">
        <v>0</v>
      </c>
      <c r="AK13" s="5">
        <v>0</v>
      </c>
      <c r="AL13" s="21"/>
      <c r="AM13" s="5">
        <v>0</v>
      </c>
      <c r="AN13" s="4">
        <v>0</v>
      </c>
      <c r="AO13" s="4">
        <v>0</v>
      </c>
      <c r="AP13" s="6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40"/>
      <c r="BC13" s="40"/>
      <c r="BD13" s="40"/>
      <c r="CB13" s="41"/>
      <c r="CG13" s="42">
        <v>0</v>
      </c>
      <c r="CH13" s="42">
        <v>0</v>
      </c>
      <c r="CI13" s="42">
        <v>0</v>
      </c>
      <c r="CJ13" s="42"/>
      <c r="CK13" s="42"/>
      <c r="CL13" s="42"/>
    </row>
    <row r="14" spans="1:90" ht="16.149999999999999" customHeight="1" x14ac:dyDescent="0.2">
      <c r="A14" s="601"/>
      <c r="B14" s="66" t="s">
        <v>36</v>
      </c>
      <c r="C14" s="114">
        <f t="shared" si="0"/>
        <v>33</v>
      </c>
      <c r="D14" s="115">
        <f t="shared" si="1"/>
        <v>14</v>
      </c>
      <c r="E14" s="69">
        <f t="shared" si="2"/>
        <v>19</v>
      </c>
      <c r="F14" s="7">
        <v>1</v>
      </c>
      <c r="G14" s="14">
        <v>0</v>
      </c>
      <c r="H14" s="7">
        <v>3</v>
      </c>
      <c r="I14" s="14">
        <v>1</v>
      </c>
      <c r="J14" s="7">
        <v>4</v>
      </c>
      <c r="K14" s="8">
        <v>5</v>
      </c>
      <c r="L14" s="7">
        <v>3</v>
      </c>
      <c r="M14" s="8">
        <v>3</v>
      </c>
      <c r="N14" s="7">
        <v>0</v>
      </c>
      <c r="O14" s="8">
        <v>0</v>
      </c>
      <c r="P14" s="7">
        <v>0</v>
      </c>
      <c r="Q14" s="8">
        <v>1</v>
      </c>
      <c r="R14" s="7">
        <v>1</v>
      </c>
      <c r="S14" s="8">
        <v>1</v>
      </c>
      <c r="T14" s="7">
        <v>0</v>
      </c>
      <c r="U14" s="8">
        <v>0</v>
      </c>
      <c r="V14" s="7">
        <v>0</v>
      </c>
      <c r="W14" s="8">
        <v>1</v>
      </c>
      <c r="X14" s="7">
        <v>1</v>
      </c>
      <c r="Y14" s="8">
        <v>1</v>
      </c>
      <c r="Z14" s="7">
        <v>0</v>
      </c>
      <c r="AA14" s="8">
        <v>2</v>
      </c>
      <c r="AB14" s="7">
        <v>1</v>
      </c>
      <c r="AC14" s="8">
        <v>2</v>
      </c>
      <c r="AD14" s="7">
        <v>0</v>
      </c>
      <c r="AE14" s="8">
        <v>1</v>
      </c>
      <c r="AF14" s="7">
        <v>0</v>
      </c>
      <c r="AG14" s="8">
        <v>1</v>
      </c>
      <c r="AH14" s="7">
        <v>0</v>
      </c>
      <c r="AI14" s="8">
        <v>0</v>
      </c>
      <c r="AJ14" s="7">
        <v>0</v>
      </c>
      <c r="AK14" s="8">
        <v>0</v>
      </c>
      <c r="AL14" s="15">
        <v>0</v>
      </c>
      <c r="AM14" s="8">
        <v>0</v>
      </c>
      <c r="AN14" s="14">
        <v>33</v>
      </c>
      <c r="AO14" s="14">
        <v>0</v>
      </c>
      <c r="AP14" s="6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40"/>
      <c r="BC14" s="40"/>
      <c r="BD14" s="40"/>
      <c r="CA14" s="41"/>
      <c r="CB14" s="41"/>
      <c r="CG14" s="42">
        <v>0</v>
      </c>
      <c r="CH14" s="42">
        <v>0</v>
      </c>
      <c r="CI14" s="42">
        <v>0</v>
      </c>
      <c r="CJ14" s="42"/>
      <c r="CK14" s="42"/>
      <c r="CL14" s="42"/>
    </row>
    <row r="15" spans="1:90" ht="16.149999999999999" customHeight="1" x14ac:dyDescent="0.2">
      <c r="A15" s="601"/>
      <c r="B15" s="66" t="s">
        <v>37</v>
      </c>
      <c r="C15" s="114">
        <f t="shared" si="0"/>
        <v>270</v>
      </c>
      <c r="D15" s="115">
        <f t="shared" si="1"/>
        <v>118</v>
      </c>
      <c r="E15" s="69">
        <f t="shared" si="2"/>
        <v>152</v>
      </c>
      <c r="F15" s="7">
        <v>0</v>
      </c>
      <c r="G15" s="14">
        <v>0</v>
      </c>
      <c r="H15" s="7">
        <v>0</v>
      </c>
      <c r="I15" s="14">
        <v>0</v>
      </c>
      <c r="J15" s="7">
        <v>0</v>
      </c>
      <c r="K15" s="8">
        <v>0</v>
      </c>
      <c r="L15" s="7">
        <v>3</v>
      </c>
      <c r="M15" s="8">
        <v>0</v>
      </c>
      <c r="N15" s="7">
        <v>7</v>
      </c>
      <c r="O15" s="8">
        <v>0</v>
      </c>
      <c r="P15" s="7">
        <v>11</v>
      </c>
      <c r="Q15" s="8">
        <v>3</v>
      </c>
      <c r="R15" s="7">
        <v>13</v>
      </c>
      <c r="S15" s="8">
        <v>6</v>
      </c>
      <c r="T15" s="7">
        <v>15</v>
      </c>
      <c r="U15" s="8">
        <v>4</v>
      </c>
      <c r="V15" s="7">
        <v>8</v>
      </c>
      <c r="W15" s="8">
        <v>15</v>
      </c>
      <c r="X15" s="7">
        <v>17</v>
      </c>
      <c r="Y15" s="8">
        <v>18</v>
      </c>
      <c r="Z15" s="7">
        <v>10</v>
      </c>
      <c r="AA15" s="8">
        <v>27</v>
      </c>
      <c r="AB15" s="7">
        <v>11</v>
      </c>
      <c r="AC15" s="8">
        <v>21</v>
      </c>
      <c r="AD15" s="7">
        <v>12</v>
      </c>
      <c r="AE15" s="8">
        <v>26</v>
      </c>
      <c r="AF15" s="7">
        <v>6</v>
      </c>
      <c r="AG15" s="8">
        <v>19</v>
      </c>
      <c r="AH15" s="7">
        <v>4</v>
      </c>
      <c r="AI15" s="8">
        <v>6</v>
      </c>
      <c r="AJ15" s="7">
        <v>0</v>
      </c>
      <c r="AK15" s="8">
        <v>3</v>
      </c>
      <c r="AL15" s="15">
        <v>1</v>
      </c>
      <c r="AM15" s="8">
        <v>4</v>
      </c>
      <c r="AN15" s="14">
        <v>270</v>
      </c>
      <c r="AO15" s="14">
        <v>0</v>
      </c>
      <c r="AP15" s="6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40"/>
      <c r="BC15" s="40"/>
      <c r="BD15" s="40"/>
      <c r="CG15" s="42">
        <v>0</v>
      </c>
      <c r="CH15" s="42">
        <v>0</v>
      </c>
      <c r="CI15" s="42">
        <v>0</v>
      </c>
      <c r="CJ15" s="42"/>
      <c r="CK15" s="42"/>
      <c r="CL15" s="42"/>
    </row>
    <row r="16" spans="1:90" ht="16.149999999999999" customHeight="1" x14ac:dyDescent="0.2">
      <c r="A16" s="601"/>
      <c r="B16" s="66" t="s">
        <v>38</v>
      </c>
      <c r="C16" s="114">
        <f t="shared" si="0"/>
        <v>0</v>
      </c>
      <c r="D16" s="115">
        <f t="shared" si="1"/>
        <v>0</v>
      </c>
      <c r="E16" s="69">
        <f t="shared" si="2"/>
        <v>0</v>
      </c>
      <c r="F16" s="7"/>
      <c r="G16" s="14"/>
      <c r="H16" s="7"/>
      <c r="I16" s="14"/>
      <c r="J16" s="7"/>
      <c r="K16" s="8"/>
      <c r="L16" s="7"/>
      <c r="M16" s="8"/>
      <c r="N16" s="7"/>
      <c r="O16" s="8"/>
      <c r="P16" s="7"/>
      <c r="Q16" s="8"/>
      <c r="R16" s="7"/>
      <c r="S16" s="8"/>
      <c r="T16" s="7"/>
      <c r="U16" s="8"/>
      <c r="V16" s="7"/>
      <c r="W16" s="8"/>
      <c r="X16" s="7"/>
      <c r="Y16" s="8"/>
      <c r="Z16" s="7"/>
      <c r="AA16" s="8"/>
      <c r="AB16" s="7"/>
      <c r="AC16" s="8"/>
      <c r="AD16" s="7"/>
      <c r="AE16" s="8"/>
      <c r="AF16" s="7"/>
      <c r="AG16" s="8"/>
      <c r="AH16" s="7"/>
      <c r="AI16" s="8"/>
      <c r="AJ16" s="7"/>
      <c r="AK16" s="8"/>
      <c r="AL16" s="15"/>
      <c r="AM16" s="8"/>
      <c r="AN16" s="14"/>
      <c r="AO16" s="14"/>
      <c r="AP16" s="6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40"/>
      <c r="BC16" s="40"/>
      <c r="BD16" s="40"/>
      <c r="CB16" s="41"/>
      <c r="CG16" s="42">
        <v>0</v>
      </c>
      <c r="CH16" s="42">
        <v>0</v>
      </c>
      <c r="CI16" s="42">
        <v>0</v>
      </c>
      <c r="CJ16" s="42"/>
      <c r="CK16" s="42"/>
      <c r="CL16" s="42"/>
    </row>
    <row r="17" spans="1:90" ht="16.149999999999999" customHeight="1" x14ac:dyDescent="0.2">
      <c r="A17" s="601"/>
      <c r="B17" s="66" t="s">
        <v>39</v>
      </c>
      <c r="C17" s="114">
        <f t="shared" si="0"/>
        <v>70</v>
      </c>
      <c r="D17" s="115">
        <f t="shared" si="1"/>
        <v>29</v>
      </c>
      <c r="E17" s="69">
        <f t="shared" si="2"/>
        <v>41</v>
      </c>
      <c r="F17" s="7">
        <v>0</v>
      </c>
      <c r="G17" s="14">
        <v>0</v>
      </c>
      <c r="H17" s="7">
        <v>0</v>
      </c>
      <c r="I17" s="14">
        <v>0</v>
      </c>
      <c r="J17" s="7">
        <v>0</v>
      </c>
      <c r="K17" s="8">
        <v>0</v>
      </c>
      <c r="L17" s="7">
        <v>0</v>
      </c>
      <c r="M17" s="8">
        <v>0</v>
      </c>
      <c r="N17" s="7">
        <v>2</v>
      </c>
      <c r="O17" s="8">
        <v>0</v>
      </c>
      <c r="P17" s="7">
        <v>0</v>
      </c>
      <c r="Q17" s="8">
        <v>5</v>
      </c>
      <c r="R17" s="7">
        <v>3</v>
      </c>
      <c r="S17" s="8">
        <v>0</v>
      </c>
      <c r="T17" s="7">
        <v>1</v>
      </c>
      <c r="U17" s="8">
        <v>2</v>
      </c>
      <c r="V17" s="7">
        <v>1</v>
      </c>
      <c r="W17" s="8">
        <v>4</v>
      </c>
      <c r="X17" s="7">
        <v>1</v>
      </c>
      <c r="Y17" s="8">
        <v>5</v>
      </c>
      <c r="Z17" s="7">
        <v>4</v>
      </c>
      <c r="AA17" s="8">
        <v>6</v>
      </c>
      <c r="AB17" s="7">
        <v>6</v>
      </c>
      <c r="AC17" s="8">
        <v>3</v>
      </c>
      <c r="AD17" s="7">
        <v>3</v>
      </c>
      <c r="AE17" s="8">
        <v>6</v>
      </c>
      <c r="AF17" s="7">
        <v>8</v>
      </c>
      <c r="AG17" s="8">
        <v>9</v>
      </c>
      <c r="AH17" s="7">
        <v>0</v>
      </c>
      <c r="AI17" s="8">
        <v>1</v>
      </c>
      <c r="AJ17" s="7">
        <v>0</v>
      </c>
      <c r="AK17" s="8">
        <v>0</v>
      </c>
      <c r="AL17" s="15">
        <v>0</v>
      </c>
      <c r="AM17" s="8">
        <v>0</v>
      </c>
      <c r="AN17" s="14">
        <v>70</v>
      </c>
      <c r="AO17" s="14">
        <v>0</v>
      </c>
      <c r="AP17" s="6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40"/>
      <c r="BC17" s="40"/>
      <c r="BD17" s="40"/>
      <c r="CG17" s="42">
        <v>0</v>
      </c>
      <c r="CH17" s="42">
        <v>0</v>
      </c>
      <c r="CI17" s="42">
        <v>0</v>
      </c>
      <c r="CJ17" s="42"/>
      <c r="CK17" s="42"/>
      <c r="CL17" s="42"/>
    </row>
    <row r="18" spans="1:90" ht="16.149999999999999" customHeight="1" x14ac:dyDescent="0.2">
      <c r="A18" s="601"/>
      <c r="B18" s="66" t="s">
        <v>40</v>
      </c>
      <c r="C18" s="114">
        <f t="shared" si="0"/>
        <v>0</v>
      </c>
      <c r="D18" s="115">
        <f t="shared" si="1"/>
        <v>0</v>
      </c>
      <c r="E18" s="69">
        <f t="shared" si="2"/>
        <v>0</v>
      </c>
      <c r="F18" s="7"/>
      <c r="G18" s="14"/>
      <c r="H18" s="7"/>
      <c r="I18" s="14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15"/>
      <c r="AM18" s="8"/>
      <c r="AN18" s="14"/>
      <c r="AO18" s="14"/>
      <c r="AP18" s="6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40"/>
      <c r="BC18" s="40"/>
      <c r="BD18" s="40"/>
      <c r="CG18" s="42">
        <v>0</v>
      </c>
      <c r="CH18" s="42">
        <v>0</v>
      </c>
      <c r="CI18" s="42">
        <v>0</v>
      </c>
      <c r="CJ18" s="42"/>
      <c r="CK18" s="42"/>
      <c r="CL18" s="42"/>
    </row>
    <row r="19" spans="1:90" ht="16.149999999999999" customHeight="1" x14ac:dyDescent="0.2">
      <c r="A19" s="601"/>
      <c r="B19" s="66" t="s">
        <v>41</v>
      </c>
      <c r="C19" s="116">
        <f t="shared" si="0"/>
        <v>0</v>
      </c>
      <c r="D19" s="117">
        <f t="shared" si="1"/>
        <v>0</v>
      </c>
      <c r="E19" s="23">
        <f t="shared" si="2"/>
        <v>0</v>
      </c>
      <c r="F19" s="24"/>
      <c r="G19" s="25"/>
      <c r="H19" s="24"/>
      <c r="I19" s="25"/>
      <c r="J19" s="24"/>
      <c r="K19" s="26"/>
      <c r="L19" s="24"/>
      <c r="M19" s="26"/>
      <c r="N19" s="24"/>
      <c r="O19" s="26"/>
      <c r="P19" s="24"/>
      <c r="Q19" s="26"/>
      <c r="R19" s="24"/>
      <c r="S19" s="26"/>
      <c r="T19" s="24"/>
      <c r="U19" s="26"/>
      <c r="V19" s="24"/>
      <c r="W19" s="26"/>
      <c r="X19" s="24"/>
      <c r="Y19" s="26"/>
      <c r="Z19" s="24"/>
      <c r="AA19" s="26"/>
      <c r="AB19" s="24"/>
      <c r="AC19" s="26"/>
      <c r="AD19" s="24"/>
      <c r="AE19" s="26"/>
      <c r="AF19" s="24"/>
      <c r="AG19" s="26"/>
      <c r="AH19" s="24"/>
      <c r="AI19" s="26"/>
      <c r="AJ19" s="24"/>
      <c r="AK19" s="26"/>
      <c r="AL19" s="27"/>
      <c r="AM19" s="26"/>
      <c r="AN19" s="25"/>
      <c r="AO19" s="25"/>
      <c r="AP19" s="6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40"/>
      <c r="BC19" s="40"/>
      <c r="BD19" s="40"/>
      <c r="CG19" s="42">
        <v>0</v>
      </c>
      <c r="CH19" s="42">
        <v>0</v>
      </c>
      <c r="CI19" s="42">
        <v>0</v>
      </c>
      <c r="CJ19" s="42"/>
      <c r="CK19" s="42"/>
      <c r="CL19" s="42"/>
    </row>
    <row r="20" spans="1:90" ht="25.15" customHeight="1" x14ac:dyDescent="0.2">
      <c r="A20" s="601"/>
      <c r="B20" s="66" t="s">
        <v>42</v>
      </c>
      <c r="C20" s="116">
        <f t="shared" si="0"/>
        <v>0</v>
      </c>
      <c r="D20" s="117">
        <f t="shared" si="1"/>
        <v>0</v>
      </c>
      <c r="E20" s="23">
        <f t="shared" si="2"/>
        <v>0</v>
      </c>
      <c r="F20" s="24"/>
      <c r="G20" s="25"/>
      <c r="H20" s="24"/>
      <c r="I20" s="25"/>
      <c r="J20" s="24"/>
      <c r="K20" s="26"/>
      <c r="L20" s="24"/>
      <c r="M20" s="26"/>
      <c r="N20" s="24"/>
      <c r="O20" s="26"/>
      <c r="P20" s="24"/>
      <c r="Q20" s="26"/>
      <c r="R20" s="24"/>
      <c r="S20" s="26"/>
      <c r="T20" s="24"/>
      <c r="U20" s="26"/>
      <c r="V20" s="24"/>
      <c r="W20" s="26"/>
      <c r="X20" s="24"/>
      <c r="Y20" s="26"/>
      <c r="Z20" s="24"/>
      <c r="AA20" s="26"/>
      <c r="AB20" s="24"/>
      <c r="AC20" s="26"/>
      <c r="AD20" s="24"/>
      <c r="AE20" s="26"/>
      <c r="AF20" s="24"/>
      <c r="AG20" s="26"/>
      <c r="AH20" s="24"/>
      <c r="AI20" s="26"/>
      <c r="AJ20" s="24"/>
      <c r="AK20" s="26"/>
      <c r="AL20" s="27"/>
      <c r="AM20" s="26"/>
      <c r="AN20" s="25"/>
      <c r="AO20" s="25"/>
      <c r="AP20" s="6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40"/>
      <c r="BC20" s="40"/>
      <c r="BD20" s="40"/>
      <c r="CG20" s="42">
        <v>0</v>
      </c>
      <c r="CH20" s="42">
        <v>0</v>
      </c>
      <c r="CI20" s="42">
        <v>0</v>
      </c>
      <c r="CJ20" s="42"/>
      <c r="CK20" s="42"/>
      <c r="CL20" s="42"/>
    </row>
    <row r="21" spans="1:90" ht="16.149999999999999" customHeight="1" x14ac:dyDescent="0.2">
      <c r="A21" s="601"/>
      <c r="B21" s="66" t="s">
        <v>43</v>
      </c>
      <c r="C21" s="116">
        <f t="shared" si="0"/>
        <v>0</v>
      </c>
      <c r="D21" s="117">
        <f t="shared" si="1"/>
        <v>0</v>
      </c>
      <c r="E21" s="23">
        <f t="shared" si="2"/>
        <v>0</v>
      </c>
      <c r="F21" s="24"/>
      <c r="G21" s="25"/>
      <c r="H21" s="24"/>
      <c r="I21" s="25"/>
      <c r="J21" s="24"/>
      <c r="K21" s="26"/>
      <c r="L21" s="24"/>
      <c r="M21" s="26"/>
      <c r="N21" s="24"/>
      <c r="O21" s="26"/>
      <c r="P21" s="24"/>
      <c r="Q21" s="26"/>
      <c r="R21" s="24"/>
      <c r="S21" s="26"/>
      <c r="T21" s="24"/>
      <c r="U21" s="26"/>
      <c r="V21" s="24"/>
      <c r="W21" s="26"/>
      <c r="X21" s="24"/>
      <c r="Y21" s="26"/>
      <c r="Z21" s="24"/>
      <c r="AA21" s="26"/>
      <c r="AB21" s="24"/>
      <c r="AC21" s="26"/>
      <c r="AD21" s="24"/>
      <c r="AE21" s="26"/>
      <c r="AF21" s="24"/>
      <c r="AG21" s="26"/>
      <c r="AH21" s="24"/>
      <c r="AI21" s="26"/>
      <c r="AJ21" s="24"/>
      <c r="AK21" s="26"/>
      <c r="AL21" s="27"/>
      <c r="AM21" s="26"/>
      <c r="AN21" s="25"/>
      <c r="AO21" s="25"/>
      <c r="AP21" s="6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40"/>
      <c r="BC21" s="40"/>
      <c r="BD21" s="40"/>
      <c r="CG21" s="42">
        <v>0</v>
      </c>
      <c r="CH21" s="42">
        <v>0</v>
      </c>
      <c r="CI21" s="42">
        <v>0</v>
      </c>
      <c r="CJ21" s="42"/>
      <c r="CK21" s="42"/>
      <c r="CL21" s="42"/>
    </row>
    <row r="22" spans="1:90" ht="36" customHeight="1" x14ac:dyDescent="0.2">
      <c r="A22" s="601"/>
      <c r="B22" s="66" t="s">
        <v>44</v>
      </c>
      <c r="C22" s="116">
        <f t="shared" si="0"/>
        <v>0</v>
      </c>
      <c r="D22" s="87">
        <f t="shared" si="1"/>
        <v>0</v>
      </c>
      <c r="E22" s="23">
        <f t="shared" si="2"/>
        <v>0</v>
      </c>
      <c r="F22" s="24"/>
      <c r="G22" s="25"/>
      <c r="H22" s="24"/>
      <c r="I22" s="25"/>
      <c r="J22" s="24"/>
      <c r="K22" s="26"/>
      <c r="L22" s="24"/>
      <c r="M22" s="26"/>
      <c r="N22" s="24"/>
      <c r="O22" s="26"/>
      <c r="P22" s="24"/>
      <c r="Q22" s="26"/>
      <c r="R22" s="24"/>
      <c r="S22" s="26"/>
      <c r="T22" s="24"/>
      <c r="U22" s="26"/>
      <c r="V22" s="24"/>
      <c r="W22" s="26"/>
      <c r="X22" s="24"/>
      <c r="Y22" s="26"/>
      <c r="Z22" s="24"/>
      <c r="AA22" s="26"/>
      <c r="AB22" s="24"/>
      <c r="AC22" s="26"/>
      <c r="AD22" s="24"/>
      <c r="AE22" s="26"/>
      <c r="AF22" s="24"/>
      <c r="AG22" s="26"/>
      <c r="AH22" s="24"/>
      <c r="AI22" s="26"/>
      <c r="AJ22" s="24"/>
      <c r="AK22" s="26"/>
      <c r="AL22" s="27"/>
      <c r="AM22" s="26"/>
      <c r="AN22" s="25"/>
      <c r="AO22" s="25"/>
      <c r="AP22" s="6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40"/>
      <c r="BC22" s="40"/>
      <c r="BD22" s="40"/>
      <c r="CG22" s="42">
        <v>0</v>
      </c>
      <c r="CH22" s="42">
        <v>0</v>
      </c>
      <c r="CI22" s="42">
        <v>0</v>
      </c>
      <c r="CJ22" s="42"/>
      <c r="CK22" s="42"/>
      <c r="CL22" s="42"/>
    </row>
    <row r="23" spans="1:90" ht="16.149999999999999" customHeight="1" x14ac:dyDescent="0.2">
      <c r="A23" s="567"/>
      <c r="B23" s="471" t="s">
        <v>17</v>
      </c>
      <c r="C23" s="34">
        <f t="shared" si="0"/>
        <v>373</v>
      </c>
      <c r="D23" s="35">
        <f>SUM(F23+H23+J23+L23+N23+P23+R23+T23+V23+X23+Z23+AB23+AD23+AF23+AH23+AJ23+AL23)</f>
        <v>161</v>
      </c>
      <c r="E23" s="472">
        <f t="shared" si="2"/>
        <v>212</v>
      </c>
      <c r="F23" s="61">
        <f>SUM(F13:F22)</f>
        <v>1</v>
      </c>
      <c r="G23" s="473">
        <f t="shared" ref="G23:AO23" si="3">SUM(G13:G22)</f>
        <v>0</v>
      </c>
      <c r="H23" s="61">
        <f t="shared" si="3"/>
        <v>3</v>
      </c>
      <c r="I23" s="473">
        <f t="shared" si="3"/>
        <v>1</v>
      </c>
      <c r="J23" s="61">
        <f t="shared" si="3"/>
        <v>4</v>
      </c>
      <c r="K23" s="63">
        <f t="shared" si="3"/>
        <v>5</v>
      </c>
      <c r="L23" s="61">
        <f t="shared" si="3"/>
        <v>6</v>
      </c>
      <c r="M23" s="63">
        <f t="shared" si="3"/>
        <v>3</v>
      </c>
      <c r="N23" s="61">
        <f t="shared" si="3"/>
        <v>9</v>
      </c>
      <c r="O23" s="63">
        <f t="shared" si="3"/>
        <v>0</v>
      </c>
      <c r="P23" s="61">
        <f t="shared" si="3"/>
        <v>11</v>
      </c>
      <c r="Q23" s="63">
        <f t="shared" si="3"/>
        <v>9</v>
      </c>
      <c r="R23" s="61">
        <f t="shared" si="3"/>
        <v>17</v>
      </c>
      <c r="S23" s="63">
        <f t="shared" si="3"/>
        <v>7</v>
      </c>
      <c r="T23" s="61">
        <f t="shared" si="3"/>
        <v>16</v>
      </c>
      <c r="U23" s="63">
        <f t="shared" si="3"/>
        <v>6</v>
      </c>
      <c r="V23" s="61">
        <f t="shared" si="3"/>
        <v>9</v>
      </c>
      <c r="W23" s="63">
        <f t="shared" si="3"/>
        <v>20</v>
      </c>
      <c r="X23" s="61">
        <f t="shared" si="3"/>
        <v>19</v>
      </c>
      <c r="Y23" s="63">
        <f t="shared" si="3"/>
        <v>24</v>
      </c>
      <c r="Z23" s="61">
        <f t="shared" si="3"/>
        <v>14</v>
      </c>
      <c r="AA23" s="63">
        <f t="shared" si="3"/>
        <v>35</v>
      </c>
      <c r="AB23" s="61">
        <f t="shared" si="3"/>
        <v>18</v>
      </c>
      <c r="AC23" s="63">
        <f t="shared" si="3"/>
        <v>26</v>
      </c>
      <c r="AD23" s="61">
        <f t="shared" si="3"/>
        <v>15</v>
      </c>
      <c r="AE23" s="63">
        <f t="shared" si="3"/>
        <v>33</v>
      </c>
      <c r="AF23" s="61">
        <f t="shared" si="3"/>
        <v>14</v>
      </c>
      <c r="AG23" s="63">
        <f t="shared" si="3"/>
        <v>29</v>
      </c>
      <c r="AH23" s="61">
        <f t="shared" si="3"/>
        <v>4</v>
      </c>
      <c r="AI23" s="63">
        <f t="shared" si="3"/>
        <v>7</v>
      </c>
      <c r="AJ23" s="61">
        <f t="shared" si="3"/>
        <v>0</v>
      </c>
      <c r="AK23" s="63">
        <f t="shared" si="3"/>
        <v>3</v>
      </c>
      <c r="AL23" s="474">
        <f t="shared" si="3"/>
        <v>1</v>
      </c>
      <c r="AM23" s="63">
        <f t="shared" si="3"/>
        <v>4</v>
      </c>
      <c r="AN23" s="473">
        <f t="shared" si="3"/>
        <v>373</v>
      </c>
      <c r="AO23" s="473">
        <f t="shared" si="3"/>
        <v>0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CG23" s="42"/>
      <c r="CH23" s="42"/>
      <c r="CI23" s="42"/>
      <c r="CJ23" s="42"/>
      <c r="CK23" s="42"/>
      <c r="CL23" s="42"/>
    </row>
    <row r="24" spans="1:90" ht="16.149999999999999" customHeight="1" x14ac:dyDescent="0.2">
      <c r="A24" s="516" t="s">
        <v>45</v>
      </c>
      <c r="B24" s="476" t="s">
        <v>36</v>
      </c>
      <c r="C24" s="477">
        <f t="shared" si="0"/>
        <v>14</v>
      </c>
      <c r="D24" s="334">
        <f t="shared" si="1"/>
        <v>7</v>
      </c>
      <c r="E24" s="478">
        <f t="shared" si="2"/>
        <v>7</v>
      </c>
      <c r="F24" s="479">
        <v>0</v>
      </c>
      <c r="G24" s="480">
        <v>0</v>
      </c>
      <c r="H24" s="479">
        <v>1</v>
      </c>
      <c r="I24" s="480">
        <v>1</v>
      </c>
      <c r="J24" s="479">
        <v>0</v>
      </c>
      <c r="K24" s="417">
        <v>1</v>
      </c>
      <c r="L24" s="479">
        <v>1</v>
      </c>
      <c r="M24" s="417">
        <v>1</v>
      </c>
      <c r="N24" s="479">
        <v>0</v>
      </c>
      <c r="O24" s="417">
        <v>0</v>
      </c>
      <c r="P24" s="479">
        <v>1</v>
      </c>
      <c r="Q24" s="417">
        <v>0</v>
      </c>
      <c r="R24" s="479">
        <v>0</v>
      </c>
      <c r="S24" s="417">
        <v>0</v>
      </c>
      <c r="T24" s="479">
        <v>2</v>
      </c>
      <c r="U24" s="417">
        <v>1</v>
      </c>
      <c r="V24" s="479">
        <v>0</v>
      </c>
      <c r="W24" s="417">
        <v>0</v>
      </c>
      <c r="X24" s="479">
        <v>0</v>
      </c>
      <c r="Y24" s="417">
        <v>1</v>
      </c>
      <c r="Z24" s="479">
        <v>2</v>
      </c>
      <c r="AA24" s="417">
        <v>2</v>
      </c>
      <c r="AB24" s="479">
        <v>0</v>
      </c>
      <c r="AC24" s="417">
        <v>0</v>
      </c>
      <c r="AD24" s="479">
        <v>0</v>
      </c>
      <c r="AE24" s="417">
        <v>0</v>
      </c>
      <c r="AF24" s="479">
        <v>0</v>
      </c>
      <c r="AG24" s="417">
        <v>0</v>
      </c>
      <c r="AH24" s="479">
        <v>0</v>
      </c>
      <c r="AI24" s="417">
        <v>0</v>
      </c>
      <c r="AJ24" s="479">
        <v>0</v>
      </c>
      <c r="AK24" s="417">
        <v>0</v>
      </c>
      <c r="AL24" s="481">
        <v>0</v>
      </c>
      <c r="AM24" s="417">
        <v>0</v>
      </c>
      <c r="AN24" s="480">
        <v>14</v>
      </c>
      <c r="AO24" s="480">
        <v>0</v>
      </c>
      <c r="AP24" s="6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40"/>
      <c r="BC24" s="40"/>
      <c r="BD24" s="40"/>
      <c r="CG24" s="42">
        <v>0</v>
      </c>
      <c r="CH24" s="42">
        <v>0</v>
      </c>
      <c r="CI24" s="42">
        <v>0</v>
      </c>
      <c r="CJ24" s="42"/>
      <c r="CK24" s="42"/>
      <c r="CL24" s="42"/>
    </row>
    <row r="25" spans="1:90" ht="16.149999999999999" customHeight="1" x14ac:dyDescent="0.2">
      <c r="A25" s="682" t="s">
        <v>46</v>
      </c>
      <c r="B25" s="482" t="s">
        <v>36</v>
      </c>
      <c r="C25" s="90">
        <f t="shared" si="0"/>
        <v>175</v>
      </c>
      <c r="D25" s="91">
        <f t="shared" si="1"/>
        <v>79</v>
      </c>
      <c r="E25" s="2">
        <f t="shared" si="2"/>
        <v>96</v>
      </c>
      <c r="F25" s="3">
        <v>0</v>
      </c>
      <c r="G25" s="4">
        <v>1</v>
      </c>
      <c r="H25" s="3">
        <v>13</v>
      </c>
      <c r="I25" s="4">
        <v>7</v>
      </c>
      <c r="J25" s="3">
        <v>20</v>
      </c>
      <c r="K25" s="5">
        <v>11</v>
      </c>
      <c r="L25" s="3">
        <v>9</v>
      </c>
      <c r="M25" s="5">
        <v>15</v>
      </c>
      <c r="N25" s="3">
        <v>1</v>
      </c>
      <c r="O25" s="5">
        <v>1</v>
      </c>
      <c r="P25" s="3">
        <v>2</v>
      </c>
      <c r="Q25" s="5">
        <v>5</v>
      </c>
      <c r="R25" s="3">
        <v>6</v>
      </c>
      <c r="S25" s="5">
        <v>4</v>
      </c>
      <c r="T25" s="3">
        <v>5</v>
      </c>
      <c r="U25" s="5">
        <v>6</v>
      </c>
      <c r="V25" s="3">
        <v>1</v>
      </c>
      <c r="W25" s="5">
        <v>14</v>
      </c>
      <c r="X25" s="3">
        <v>3</v>
      </c>
      <c r="Y25" s="5">
        <v>4</v>
      </c>
      <c r="Z25" s="3">
        <v>9</v>
      </c>
      <c r="AA25" s="5">
        <v>9</v>
      </c>
      <c r="AB25" s="3">
        <v>4</v>
      </c>
      <c r="AC25" s="5">
        <v>12</v>
      </c>
      <c r="AD25" s="3">
        <v>2</v>
      </c>
      <c r="AE25" s="5">
        <v>6</v>
      </c>
      <c r="AF25" s="3">
        <v>2</v>
      </c>
      <c r="AG25" s="5">
        <v>1</v>
      </c>
      <c r="AH25" s="3">
        <v>1</v>
      </c>
      <c r="AI25" s="5">
        <v>0</v>
      </c>
      <c r="AJ25" s="3">
        <v>1</v>
      </c>
      <c r="AK25" s="5">
        <v>0</v>
      </c>
      <c r="AL25" s="21">
        <v>0</v>
      </c>
      <c r="AM25" s="5">
        <v>0</v>
      </c>
      <c r="AN25" s="4">
        <v>175</v>
      </c>
      <c r="AO25" s="4">
        <v>0</v>
      </c>
      <c r="AP25" s="6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40"/>
      <c r="BC25" s="40"/>
      <c r="BD25" s="40"/>
      <c r="CG25" s="42">
        <v>0</v>
      </c>
      <c r="CH25" s="42">
        <v>0</v>
      </c>
      <c r="CI25" s="42">
        <v>0</v>
      </c>
      <c r="CJ25" s="42"/>
      <c r="CK25" s="42"/>
      <c r="CL25" s="42"/>
    </row>
    <row r="26" spans="1:90" ht="16.149999999999999" customHeight="1" x14ac:dyDescent="0.2">
      <c r="A26" s="567"/>
      <c r="B26" s="483" t="s">
        <v>47</v>
      </c>
      <c r="C26" s="45">
        <f t="shared" si="0"/>
        <v>0</v>
      </c>
      <c r="D26" s="46">
        <f t="shared" si="1"/>
        <v>0</v>
      </c>
      <c r="E26" s="71">
        <f t="shared" si="2"/>
        <v>0</v>
      </c>
      <c r="F26" s="9">
        <v>0</v>
      </c>
      <c r="G26" s="30">
        <v>0</v>
      </c>
      <c r="H26" s="9">
        <v>0</v>
      </c>
      <c r="I26" s="11">
        <v>0</v>
      </c>
      <c r="J26" s="9">
        <v>0</v>
      </c>
      <c r="K26" s="11">
        <v>0</v>
      </c>
      <c r="L26" s="9">
        <v>0</v>
      </c>
      <c r="M26" s="11">
        <v>0</v>
      </c>
      <c r="N26" s="9">
        <v>0</v>
      </c>
      <c r="O26" s="10">
        <v>0</v>
      </c>
      <c r="P26" s="9">
        <v>0</v>
      </c>
      <c r="Q26" s="30">
        <v>0</v>
      </c>
      <c r="R26" s="129">
        <v>0</v>
      </c>
      <c r="S26" s="11">
        <v>0</v>
      </c>
      <c r="T26" s="9">
        <v>0</v>
      </c>
      <c r="U26" s="11">
        <v>0</v>
      </c>
      <c r="V26" s="9">
        <v>0</v>
      </c>
      <c r="W26" s="11">
        <v>0</v>
      </c>
      <c r="X26" s="9">
        <v>0</v>
      </c>
      <c r="Y26" s="30">
        <v>0</v>
      </c>
      <c r="Z26" s="9">
        <v>0</v>
      </c>
      <c r="AA26" s="30">
        <v>0</v>
      </c>
      <c r="AB26" s="9">
        <v>0</v>
      </c>
      <c r="AC26" s="11">
        <v>0</v>
      </c>
      <c r="AD26" s="9">
        <v>0</v>
      </c>
      <c r="AE26" s="30">
        <v>0</v>
      </c>
      <c r="AF26" s="9">
        <v>0</v>
      </c>
      <c r="AG26" s="30">
        <v>0</v>
      </c>
      <c r="AH26" s="9">
        <v>0</v>
      </c>
      <c r="AI26" s="11">
        <v>0</v>
      </c>
      <c r="AJ26" s="9">
        <v>0</v>
      </c>
      <c r="AK26" s="11">
        <v>0</v>
      </c>
      <c r="AL26" s="18">
        <v>0</v>
      </c>
      <c r="AM26" s="11">
        <v>0</v>
      </c>
      <c r="AN26" s="10">
        <v>0</v>
      </c>
      <c r="AO26" s="10">
        <v>0</v>
      </c>
      <c r="AP26" s="6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40"/>
      <c r="BC26" s="40"/>
      <c r="BD26" s="40"/>
      <c r="CG26" s="42">
        <v>0</v>
      </c>
      <c r="CH26" s="42">
        <v>0</v>
      </c>
      <c r="CI26" s="42">
        <v>0</v>
      </c>
      <c r="CJ26" s="42"/>
      <c r="CK26" s="42"/>
      <c r="CL26" s="42"/>
    </row>
    <row r="27" spans="1:90" ht="31.15" customHeight="1" x14ac:dyDescent="0.2">
      <c r="A27" s="130" t="s">
        <v>48</v>
      </c>
      <c r="B27" s="131"/>
      <c r="C27" s="132"/>
      <c r="D27" s="131"/>
      <c r="E27" s="110"/>
      <c r="F27" s="110"/>
      <c r="G27" s="110"/>
      <c r="H27" s="110"/>
      <c r="I27" s="110"/>
      <c r="J27" s="110"/>
      <c r="K27" s="110"/>
      <c r="L27" s="110"/>
      <c r="M27" s="112"/>
      <c r="N27" s="112"/>
      <c r="O27" s="56"/>
      <c r="P27" s="56"/>
      <c r="Q27" s="56"/>
      <c r="R27" s="56"/>
      <c r="S27" s="56"/>
      <c r="T27" s="56"/>
      <c r="U27" s="56"/>
      <c r="V27" s="108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8"/>
      <c r="AQ27" s="133"/>
      <c r="AR27" s="133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CG27" s="42"/>
      <c r="CH27" s="42"/>
      <c r="CI27" s="42"/>
      <c r="CJ27" s="42"/>
      <c r="CK27" s="42"/>
      <c r="CL27" s="42"/>
    </row>
    <row r="28" spans="1:90" ht="16.149999999999999" customHeight="1" x14ac:dyDescent="0.2">
      <c r="A28" s="682" t="s">
        <v>19</v>
      </c>
      <c r="B28" s="682" t="s">
        <v>49</v>
      </c>
      <c r="C28" s="680" t="s">
        <v>50</v>
      </c>
      <c r="D28" s="633"/>
      <c r="E28" s="681"/>
      <c r="F28" s="680" t="s">
        <v>22</v>
      </c>
      <c r="G28" s="681"/>
      <c r="H28" s="680" t="s">
        <v>23</v>
      </c>
      <c r="I28" s="681"/>
      <c r="J28" s="680" t="s">
        <v>24</v>
      </c>
      <c r="K28" s="681"/>
      <c r="L28" s="680" t="s">
        <v>21</v>
      </c>
      <c r="M28" s="681"/>
      <c r="N28" s="680" t="s">
        <v>20</v>
      </c>
      <c r="O28" s="681"/>
      <c r="P28" s="687" t="s">
        <v>2</v>
      </c>
      <c r="Q28" s="688"/>
      <c r="R28" s="638" t="s">
        <v>3</v>
      </c>
      <c r="S28" s="638"/>
      <c r="T28" s="687" t="s">
        <v>4</v>
      </c>
      <c r="U28" s="688"/>
      <c r="V28" s="687" t="s">
        <v>5</v>
      </c>
      <c r="W28" s="688"/>
      <c r="X28" s="687" t="s">
        <v>6</v>
      </c>
      <c r="Y28" s="688"/>
      <c r="Z28" s="687" t="s">
        <v>7</v>
      </c>
      <c r="AA28" s="688"/>
      <c r="AB28" s="687" t="s">
        <v>8</v>
      </c>
      <c r="AC28" s="688"/>
      <c r="AD28" s="687" t="s">
        <v>9</v>
      </c>
      <c r="AE28" s="688"/>
      <c r="AF28" s="687" t="s">
        <v>10</v>
      </c>
      <c r="AG28" s="688"/>
      <c r="AH28" s="687" t="s">
        <v>11</v>
      </c>
      <c r="AI28" s="688"/>
      <c r="AJ28" s="687" t="s">
        <v>12</v>
      </c>
      <c r="AK28" s="688"/>
      <c r="AL28" s="687" t="s">
        <v>13</v>
      </c>
      <c r="AM28" s="688"/>
      <c r="AN28" s="77"/>
      <c r="AO28" s="134"/>
      <c r="AP28" s="135"/>
      <c r="AQ28" s="133"/>
      <c r="AR28" s="133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CG28" s="42"/>
      <c r="CH28" s="42"/>
      <c r="CI28" s="42"/>
      <c r="CJ28" s="42"/>
      <c r="CK28" s="42"/>
      <c r="CL28" s="42"/>
    </row>
    <row r="29" spans="1:90" ht="16.149999999999999" customHeight="1" x14ac:dyDescent="0.2">
      <c r="A29" s="567"/>
      <c r="B29" s="567"/>
      <c r="C29" s="32" t="s">
        <v>14</v>
      </c>
      <c r="D29" s="33" t="s">
        <v>15</v>
      </c>
      <c r="E29" s="515" t="s">
        <v>16</v>
      </c>
      <c r="F29" s="32" t="s">
        <v>15</v>
      </c>
      <c r="G29" s="515" t="s">
        <v>16</v>
      </c>
      <c r="H29" s="32" t="s">
        <v>15</v>
      </c>
      <c r="I29" s="515" t="s">
        <v>16</v>
      </c>
      <c r="J29" s="32" t="s">
        <v>15</v>
      </c>
      <c r="K29" s="515" t="s">
        <v>16</v>
      </c>
      <c r="L29" s="32" t="s">
        <v>15</v>
      </c>
      <c r="M29" s="515" t="s">
        <v>16</v>
      </c>
      <c r="N29" s="32" t="s">
        <v>15</v>
      </c>
      <c r="O29" s="515" t="s">
        <v>16</v>
      </c>
      <c r="P29" s="32" t="s">
        <v>15</v>
      </c>
      <c r="Q29" s="515" t="s">
        <v>16</v>
      </c>
      <c r="R29" s="32" t="s">
        <v>15</v>
      </c>
      <c r="S29" s="509" t="s">
        <v>16</v>
      </c>
      <c r="T29" s="32" t="s">
        <v>15</v>
      </c>
      <c r="U29" s="515" t="s">
        <v>16</v>
      </c>
      <c r="V29" s="32" t="s">
        <v>15</v>
      </c>
      <c r="W29" s="515" t="s">
        <v>16</v>
      </c>
      <c r="X29" s="32" t="s">
        <v>15</v>
      </c>
      <c r="Y29" s="515" t="s">
        <v>16</v>
      </c>
      <c r="Z29" s="32" t="s">
        <v>15</v>
      </c>
      <c r="AA29" s="515" t="s">
        <v>16</v>
      </c>
      <c r="AB29" s="32" t="s">
        <v>15</v>
      </c>
      <c r="AC29" s="515" t="s">
        <v>16</v>
      </c>
      <c r="AD29" s="32" t="s">
        <v>15</v>
      </c>
      <c r="AE29" s="515" t="s">
        <v>16</v>
      </c>
      <c r="AF29" s="32" t="s">
        <v>15</v>
      </c>
      <c r="AG29" s="515" t="s">
        <v>16</v>
      </c>
      <c r="AH29" s="32" t="s">
        <v>15</v>
      </c>
      <c r="AI29" s="515" t="s">
        <v>16</v>
      </c>
      <c r="AJ29" s="32" t="s">
        <v>15</v>
      </c>
      <c r="AK29" s="515" t="s">
        <v>16</v>
      </c>
      <c r="AL29" s="32" t="s">
        <v>15</v>
      </c>
      <c r="AM29" s="515" t="s">
        <v>16</v>
      </c>
      <c r="AN29" s="343"/>
      <c r="AO29" s="484"/>
      <c r="AP29" s="485"/>
      <c r="AQ29" s="486"/>
      <c r="AR29" s="133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CG29" s="42"/>
      <c r="CH29" s="42"/>
      <c r="CI29" s="42"/>
      <c r="CJ29" s="42"/>
      <c r="CK29" s="42"/>
      <c r="CL29" s="42"/>
    </row>
    <row r="30" spans="1:90" ht="16.149999999999999" customHeight="1" x14ac:dyDescent="0.2">
      <c r="A30" s="482" t="s">
        <v>51</v>
      </c>
      <c r="B30" s="487">
        <v>22</v>
      </c>
      <c r="C30" s="61">
        <f>SUM(D30+E30)</f>
        <v>22</v>
      </c>
      <c r="D30" s="62">
        <f>SUM(F30+H30+J30+L30+N30+P30+R30+T30+V30+X30+Z30+AB30+AD30+AF30+AH30+AJ30+AL30)</f>
        <v>13</v>
      </c>
      <c r="E30" s="473">
        <f>SUM(G30+I30+K30+M30+O30+Q30+S30+U30+W30+Y30+AA30+AC30+AE30+AG30+AI30+AK30+AM30)</f>
        <v>9</v>
      </c>
      <c r="F30" s="9">
        <v>0</v>
      </c>
      <c r="G30" s="30">
        <v>0</v>
      </c>
      <c r="H30" s="9">
        <v>3</v>
      </c>
      <c r="I30" s="11">
        <v>0</v>
      </c>
      <c r="J30" s="9">
        <v>3</v>
      </c>
      <c r="K30" s="11">
        <v>0</v>
      </c>
      <c r="L30" s="9">
        <v>2</v>
      </c>
      <c r="M30" s="11">
        <v>1</v>
      </c>
      <c r="N30" s="9">
        <v>0</v>
      </c>
      <c r="O30" s="10">
        <v>1</v>
      </c>
      <c r="P30" s="9">
        <v>0</v>
      </c>
      <c r="Q30" s="30">
        <v>0</v>
      </c>
      <c r="R30" s="129">
        <v>0</v>
      </c>
      <c r="S30" s="11">
        <v>0</v>
      </c>
      <c r="T30" s="9">
        <v>0</v>
      </c>
      <c r="U30" s="11">
        <v>1</v>
      </c>
      <c r="V30" s="9">
        <v>0</v>
      </c>
      <c r="W30" s="11">
        <v>1</v>
      </c>
      <c r="X30" s="9">
        <v>0</v>
      </c>
      <c r="Y30" s="30">
        <v>2</v>
      </c>
      <c r="Z30" s="9">
        <v>1</v>
      </c>
      <c r="AA30" s="30">
        <v>2</v>
      </c>
      <c r="AB30" s="9">
        <v>0</v>
      </c>
      <c r="AC30" s="11">
        <v>0</v>
      </c>
      <c r="AD30" s="9">
        <v>3</v>
      </c>
      <c r="AE30" s="30">
        <v>0</v>
      </c>
      <c r="AF30" s="9">
        <v>0</v>
      </c>
      <c r="AG30" s="30">
        <v>0</v>
      </c>
      <c r="AH30" s="9">
        <v>1</v>
      </c>
      <c r="AI30" s="11">
        <v>1</v>
      </c>
      <c r="AJ30" s="9">
        <v>0</v>
      </c>
      <c r="AK30" s="11">
        <v>0</v>
      </c>
      <c r="AL30" s="18">
        <v>0</v>
      </c>
      <c r="AM30" s="11">
        <v>0</v>
      </c>
      <c r="AN30" s="20"/>
      <c r="AO30" s="488"/>
      <c r="AP30" s="489"/>
      <c r="AQ30" s="486"/>
      <c r="AR30" s="133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CG30" s="42"/>
      <c r="CH30" s="42"/>
      <c r="CI30" s="42"/>
      <c r="CJ30" s="42"/>
      <c r="CK30" s="42"/>
      <c r="CL30" s="42"/>
    </row>
    <row r="31" spans="1:90" ht="31.15" customHeight="1" x14ac:dyDescent="0.2">
      <c r="A31" s="103" t="s">
        <v>52</v>
      </c>
      <c r="B31" s="104"/>
      <c r="C31" s="105"/>
      <c r="D31" s="105"/>
      <c r="E31" s="105"/>
      <c r="F31" s="105"/>
      <c r="G31" s="105"/>
      <c r="H31" s="105"/>
      <c r="I31" s="106"/>
      <c r="J31" s="104"/>
      <c r="K31" s="110"/>
      <c r="L31" s="110"/>
      <c r="M31" s="112"/>
      <c r="N31" s="28"/>
      <c r="O31" s="56"/>
      <c r="P31" s="56"/>
      <c r="Q31" s="56"/>
      <c r="R31" s="56"/>
      <c r="S31" s="56"/>
      <c r="T31" s="56"/>
      <c r="U31" s="56"/>
      <c r="V31" s="108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8"/>
      <c r="AQ31" s="133"/>
      <c r="AR31" s="133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CG31" s="42"/>
      <c r="CH31" s="42"/>
      <c r="CI31" s="42"/>
      <c r="CJ31" s="42"/>
      <c r="CK31" s="42"/>
      <c r="CL31" s="42"/>
    </row>
    <row r="32" spans="1:90" ht="31.15" customHeight="1" x14ac:dyDescent="0.2">
      <c r="A32" s="142" t="s">
        <v>53</v>
      </c>
      <c r="B32" s="143"/>
      <c r="C32" s="143"/>
      <c r="D32" s="144"/>
      <c r="E32" s="144"/>
      <c r="F32" s="144"/>
      <c r="G32" s="144"/>
      <c r="H32" s="144"/>
      <c r="I32" s="144"/>
      <c r="J32" s="144"/>
      <c r="K32" s="144"/>
      <c r="L32" s="145"/>
      <c r="M32" s="28"/>
      <c r="N32" s="28"/>
      <c r="O32" s="28"/>
      <c r="P32" s="56"/>
      <c r="Q32" s="56"/>
      <c r="R32" s="56"/>
      <c r="S32" s="56"/>
      <c r="T32" s="56"/>
      <c r="U32" s="56"/>
      <c r="V32" s="108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8"/>
      <c r="AQ32" s="133"/>
      <c r="AR32" s="133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CG32" s="42"/>
      <c r="CH32" s="42"/>
      <c r="CI32" s="42"/>
      <c r="CJ32" s="42"/>
      <c r="CK32" s="42"/>
      <c r="CL32" s="42"/>
    </row>
    <row r="33" spans="1:90" ht="16.149999999999999" customHeight="1" x14ac:dyDescent="0.2">
      <c r="A33" s="676" t="s">
        <v>19</v>
      </c>
      <c r="B33" s="682" t="s">
        <v>33</v>
      </c>
      <c r="C33" s="682" t="s">
        <v>28</v>
      </c>
      <c r="D33" s="75"/>
      <c r="E33" s="75"/>
      <c r="F33" s="75"/>
      <c r="G33" s="75"/>
      <c r="H33" s="75"/>
      <c r="I33" s="75"/>
      <c r="J33" s="75"/>
      <c r="K33" s="75"/>
      <c r="L33" s="146"/>
      <c r="M33" s="147"/>
      <c r="N33" s="28"/>
      <c r="O33" s="56"/>
      <c r="P33" s="56"/>
      <c r="Q33" s="56"/>
      <c r="R33" s="56"/>
      <c r="S33" s="56"/>
      <c r="T33" s="56"/>
      <c r="U33" s="56"/>
      <c r="V33" s="108"/>
      <c r="W33" s="56"/>
      <c r="X33" s="490"/>
      <c r="Y33" s="488"/>
      <c r="Z33" s="488"/>
      <c r="AA33" s="488"/>
      <c r="AB33" s="488"/>
      <c r="AC33" s="488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8"/>
      <c r="AQ33" s="133"/>
      <c r="AR33" s="133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CG33" s="42"/>
      <c r="CH33" s="42"/>
      <c r="CI33" s="42"/>
      <c r="CJ33" s="42"/>
      <c r="CK33" s="42"/>
      <c r="CL33" s="42"/>
    </row>
    <row r="34" spans="1:90" ht="16.149999999999999" customHeight="1" x14ac:dyDescent="0.2">
      <c r="A34" s="569"/>
      <c r="B34" s="567"/>
      <c r="C34" s="567"/>
      <c r="D34" s="149"/>
      <c r="E34" s="75"/>
      <c r="F34" s="75"/>
      <c r="G34" s="75"/>
      <c r="H34" s="75"/>
      <c r="I34" s="75"/>
      <c r="J34" s="75"/>
      <c r="K34" s="75"/>
      <c r="L34" s="146"/>
      <c r="M34" s="147"/>
      <c r="N34" s="28"/>
      <c r="O34" s="56"/>
      <c r="P34" s="56"/>
      <c r="Q34" s="56"/>
      <c r="R34" s="56"/>
      <c r="S34" s="56"/>
      <c r="T34" s="56"/>
      <c r="U34" s="56"/>
      <c r="V34" s="108"/>
      <c r="W34" s="56"/>
      <c r="X34" s="490"/>
      <c r="Y34" s="488"/>
      <c r="Z34" s="488"/>
      <c r="AA34" s="488"/>
      <c r="AB34" s="488"/>
      <c r="AC34" s="488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1"/>
      <c r="AR34" s="51"/>
      <c r="CG34" s="42"/>
      <c r="CH34" s="42"/>
      <c r="CI34" s="42"/>
      <c r="CJ34" s="42"/>
      <c r="CK34" s="42"/>
      <c r="CL34" s="42"/>
    </row>
    <row r="35" spans="1:90" ht="16.149999999999999" customHeight="1" x14ac:dyDescent="0.2">
      <c r="A35" s="682" t="s">
        <v>54</v>
      </c>
      <c r="B35" s="476" t="s">
        <v>47</v>
      </c>
      <c r="C35" s="491">
        <v>2</v>
      </c>
      <c r="D35" s="149"/>
      <c r="E35" s="75"/>
      <c r="F35" s="75"/>
      <c r="G35" s="75"/>
      <c r="H35" s="56"/>
      <c r="I35" s="75"/>
      <c r="J35" s="75"/>
      <c r="K35" s="1"/>
      <c r="L35" s="146"/>
      <c r="M35" s="147"/>
      <c r="N35" s="28"/>
      <c r="O35" s="56"/>
      <c r="P35" s="56"/>
      <c r="Q35" s="56"/>
      <c r="R35" s="56"/>
      <c r="S35" s="56"/>
      <c r="T35" s="56"/>
      <c r="U35" s="56"/>
      <c r="V35" s="108"/>
      <c r="W35" s="56"/>
      <c r="X35" s="490"/>
      <c r="Y35" s="488"/>
      <c r="Z35" s="488"/>
      <c r="AA35" s="488"/>
      <c r="AB35" s="488"/>
      <c r="AC35" s="488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1"/>
      <c r="AR35" s="51"/>
      <c r="CG35" s="42"/>
      <c r="CH35" s="42"/>
      <c r="CI35" s="42"/>
      <c r="CJ35" s="42"/>
      <c r="CK35" s="42"/>
      <c r="CL35" s="42"/>
    </row>
    <row r="36" spans="1:90" ht="16.149999999999999" customHeight="1" x14ac:dyDescent="0.2">
      <c r="A36" s="567"/>
      <c r="B36" s="67" t="s">
        <v>55</v>
      </c>
      <c r="C36" s="16">
        <v>12</v>
      </c>
      <c r="D36" s="149"/>
      <c r="E36" s="75"/>
      <c r="F36" s="75"/>
      <c r="G36" s="75"/>
      <c r="H36" s="75"/>
      <c r="I36" s="75"/>
      <c r="J36" s="75"/>
      <c r="K36" s="75"/>
      <c r="L36" s="146"/>
      <c r="M36" s="147"/>
      <c r="N36" s="28"/>
      <c r="O36" s="56"/>
      <c r="P36" s="56"/>
      <c r="Q36" s="56"/>
      <c r="R36" s="56"/>
      <c r="S36" s="56"/>
      <c r="T36" s="56"/>
      <c r="U36" s="56"/>
      <c r="V36" s="108"/>
      <c r="W36" s="56"/>
      <c r="X36" s="490"/>
      <c r="Y36" s="488"/>
      <c r="Z36" s="488"/>
      <c r="AA36" s="488"/>
      <c r="AB36" s="488"/>
      <c r="AC36" s="488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1"/>
      <c r="AR36" s="51"/>
      <c r="CG36" s="42"/>
      <c r="CH36" s="42"/>
      <c r="CI36" s="42"/>
      <c r="CJ36" s="42"/>
      <c r="CK36" s="42"/>
      <c r="CL36" s="42"/>
    </row>
    <row r="37" spans="1:90" ht="16.149999999999999" customHeight="1" x14ac:dyDescent="0.2">
      <c r="A37" s="682" t="s">
        <v>56</v>
      </c>
      <c r="B37" s="476" t="s">
        <v>47</v>
      </c>
      <c r="C37" s="491">
        <v>0</v>
      </c>
      <c r="D37" s="149"/>
      <c r="E37" s="75"/>
      <c r="F37" s="75"/>
      <c r="G37" s="75"/>
      <c r="H37" s="75"/>
      <c r="I37" s="75"/>
      <c r="J37" s="75"/>
      <c r="K37" s="75"/>
      <c r="L37" s="146"/>
      <c r="M37" s="147"/>
      <c r="N37" s="28"/>
      <c r="O37" s="56"/>
      <c r="P37" s="56"/>
      <c r="Q37" s="56"/>
      <c r="R37" s="56"/>
      <c r="S37" s="56"/>
      <c r="T37" s="56"/>
      <c r="U37" s="56"/>
      <c r="V37" s="108"/>
      <c r="W37" s="56"/>
      <c r="X37" s="490"/>
      <c r="Y37" s="488"/>
      <c r="Z37" s="488"/>
      <c r="AA37" s="488"/>
      <c r="AB37" s="488"/>
      <c r="AC37" s="488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1"/>
      <c r="AR37" s="51"/>
      <c r="CG37" s="42"/>
      <c r="CH37" s="42"/>
      <c r="CI37" s="42"/>
      <c r="CJ37" s="42"/>
      <c r="CK37" s="42"/>
      <c r="CL37" s="42"/>
    </row>
    <row r="38" spans="1:90" ht="16.149999999999999" customHeight="1" x14ac:dyDescent="0.2">
      <c r="A38" s="567"/>
      <c r="B38" s="78" t="s">
        <v>55</v>
      </c>
      <c r="C38" s="19">
        <v>33</v>
      </c>
      <c r="D38" s="150"/>
      <c r="E38" s="75"/>
      <c r="F38" s="75"/>
      <c r="G38" s="75"/>
      <c r="H38" s="75"/>
      <c r="I38" s="75"/>
      <c r="J38" s="75"/>
      <c r="K38" s="75"/>
      <c r="L38" s="146"/>
      <c r="M38" s="147"/>
      <c r="N38" s="28"/>
      <c r="O38" s="56"/>
      <c r="P38" s="56"/>
      <c r="Q38" s="56"/>
      <c r="R38" s="56"/>
      <c r="S38" s="56"/>
      <c r="T38" s="56"/>
      <c r="U38" s="56"/>
      <c r="V38" s="108"/>
      <c r="W38" s="56"/>
      <c r="X38" s="490"/>
      <c r="Y38" s="488"/>
      <c r="Z38" s="488"/>
      <c r="AA38" s="488"/>
      <c r="AB38" s="488"/>
      <c r="AC38" s="488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1"/>
      <c r="AR38" s="51"/>
      <c r="CG38" s="42"/>
      <c r="CH38" s="42"/>
      <c r="CI38" s="42"/>
      <c r="CJ38" s="42"/>
      <c r="CK38" s="42"/>
      <c r="CL38" s="42"/>
    </row>
    <row r="39" spans="1:90" ht="31.15" customHeight="1" x14ac:dyDescent="0.2">
      <c r="A39" s="130" t="s">
        <v>57</v>
      </c>
      <c r="B39" s="352"/>
      <c r="C39" s="352"/>
      <c r="D39" s="152"/>
      <c r="E39" s="152"/>
      <c r="F39" s="152"/>
      <c r="G39" s="152"/>
      <c r="H39" s="152"/>
      <c r="I39" s="152"/>
      <c r="J39" s="152"/>
      <c r="K39" s="152"/>
      <c r="L39" s="153"/>
      <c r="M39" s="154"/>
      <c r="N39" s="155"/>
      <c r="O39" s="88"/>
      <c r="P39" s="88"/>
      <c r="Q39" s="88"/>
      <c r="R39" s="88"/>
      <c r="S39" s="88"/>
      <c r="T39" s="88"/>
      <c r="U39" s="88"/>
      <c r="V39" s="156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157"/>
      <c r="AO39" s="158"/>
      <c r="AP39" s="158"/>
      <c r="AQ39" s="133"/>
      <c r="AR39" s="133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CG39" s="42"/>
      <c r="CH39" s="42"/>
      <c r="CI39" s="42"/>
      <c r="CJ39" s="42"/>
      <c r="CK39" s="42"/>
      <c r="CL39" s="42"/>
    </row>
    <row r="40" spans="1:90" ht="16.149999999999999" customHeight="1" x14ac:dyDescent="0.2">
      <c r="A40" s="683" t="s">
        <v>58</v>
      </c>
      <c r="B40" s="684"/>
      <c r="C40" s="689" t="s">
        <v>28</v>
      </c>
      <c r="D40" s="685"/>
      <c r="E40" s="673"/>
      <c r="F40" s="680" t="s">
        <v>25</v>
      </c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3"/>
      <c r="U40" s="633"/>
      <c r="V40" s="633"/>
      <c r="W40" s="633"/>
      <c r="X40" s="633"/>
      <c r="Y40" s="633"/>
      <c r="Z40" s="633"/>
      <c r="AA40" s="633"/>
      <c r="AB40" s="633"/>
      <c r="AC40" s="633"/>
      <c r="AD40" s="633"/>
      <c r="AE40" s="633"/>
      <c r="AF40" s="633"/>
      <c r="AG40" s="633"/>
      <c r="AH40" s="633"/>
      <c r="AI40" s="633"/>
      <c r="AJ40" s="633"/>
      <c r="AK40" s="633"/>
      <c r="AL40" s="633"/>
      <c r="AM40" s="681"/>
      <c r="AN40" s="679" t="s">
        <v>1</v>
      </c>
      <c r="AO40" s="159"/>
      <c r="AP40" s="16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CG40" s="42"/>
      <c r="CH40" s="42"/>
      <c r="CI40" s="42"/>
      <c r="CJ40" s="42"/>
      <c r="CK40" s="42"/>
      <c r="CL40" s="42"/>
    </row>
    <row r="41" spans="1:90" ht="16.149999999999999" customHeight="1" x14ac:dyDescent="0.2">
      <c r="A41" s="572"/>
      <c r="B41" s="573"/>
      <c r="C41" s="604"/>
      <c r="D41" s="579"/>
      <c r="E41" s="580"/>
      <c r="F41" s="680" t="s">
        <v>22</v>
      </c>
      <c r="G41" s="681"/>
      <c r="H41" s="633" t="s">
        <v>23</v>
      </c>
      <c r="I41" s="681"/>
      <c r="J41" s="674" t="s">
        <v>24</v>
      </c>
      <c r="K41" s="675"/>
      <c r="L41" s="680" t="s">
        <v>21</v>
      </c>
      <c r="M41" s="681"/>
      <c r="N41" s="680" t="s">
        <v>20</v>
      </c>
      <c r="O41" s="681"/>
      <c r="P41" s="687" t="s">
        <v>2</v>
      </c>
      <c r="Q41" s="688"/>
      <c r="R41" s="687" t="s">
        <v>3</v>
      </c>
      <c r="S41" s="688"/>
      <c r="T41" s="687" t="s">
        <v>4</v>
      </c>
      <c r="U41" s="688"/>
      <c r="V41" s="687" t="s">
        <v>5</v>
      </c>
      <c r="W41" s="688"/>
      <c r="X41" s="687" t="s">
        <v>6</v>
      </c>
      <c r="Y41" s="688"/>
      <c r="Z41" s="687" t="s">
        <v>7</v>
      </c>
      <c r="AA41" s="688"/>
      <c r="AB41" s="687" t="s">
        <v>8</v>
      </c>
      <c r="AC41" s="688"/>
      <c r="AD41" s="687" t="s">
        <v>9</v>
      </c>
      <c r="AE41" s="688"/>
      <c r="AF41" s="687" t="s">
        <v>10</v>
      </c>
      <c r="AG41" s="688"/>
      <c r="AH41" s="687" t="s">
        <v>11</v>
      </c>
      <c r="AI41" s="688"/>
      <c r="AJ41" s="687" t="s">
        <v>12</v>
      </c>
      <c r="AK41" s="688"/>
      <c r="AL41" s="638" t="s">
        <v>13</v>
      </c>
      <c r="AM41" s="688"/>
      <c r="AN41" s="595"/>
      <c r="AO41" s="159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CG41" s="42"/>
      <c r="CH41" s="42"/>
      <c r="CI41" s="42"/>
      <c r="CJ41" s="42"/>
      <c r="CK41" s="42"/>
      <c r="CL41" s="42"/>
    </row>
    <row r="42" spans="1:90" ht="16.149999999999999" customHeight="1" x14ac:dyDescent="0.2">
      <c r="A42" s="574"/>
      <c r="B42" s="575"/>
      <c r="C42" s="492" t="s">
        <v>14</v>
      </c>
      <c r="D42" s="354" t="s">
        <v>15</v>
      </c>
      <c r="E42" s="503" t="s">
        <v>16</v>
      </c>
      <c r="F42" s="32" t="s">
        <v>15</v>
      </c>
      <c r="G42" s="515" t="s">
        <v>16</v>
      </c>
      <c r="H42" s="32" t="s">
        <v>15</v>
      </c>
      <c r="I42" s="515" t="s">
        <v>16</v>
      </c>
      <c r="J42" s="32" t="s">
        <v>15</v>
      </c>
      <c r="K42" s="515" t="s">
        <v>16</v>
      </c>
      <c r="L42" s="32" t="s">
        <v>15</v>
      </c>
      <c r="M42" s="515" t="s">
        <v>16</v>
      </c>
      <c r="N42" s="32" t="s">
        <v>15</v>
      </c>
      <c r="O42" s="515" t="s">
        <v>16</v>
      </c>
      <c r="P42" s="32" t="s">
        <v>15</v>
      </c>
      <c r="Q42" s="515" t="s">
        <v>16</v>
      </c>
      <c r="R42" s="32" t="s">
        <v>15</v>
      </c>
      <c r="S42" s="515" t="s">
        <v>16</v>
      </c>
      <c r="T42" s="32" t="s">
        <v>15</v>
      </c>
      <c r="U42" s="515" t="s">
        <v>16</v>
      </c>
      <c r="V42" s="32" t="s">
        <v>15</v>
      </c>
      <c r="W42" s="515" t="s">
        <v>16</v>
      </c>
      <c r="X42" s="32" t="s">
        <v>15</v>
      </c>
      <c r="Y42" s="515" t="s">
        <v>16</v>
      </c>
      <c r="Z42" s="32" t="s">
        <v>15</v>
      </c>
      <c r="AA42" s="515" t="s">
        <v>16</v>
      </c>
      <c r="AB42" s="32" t="s">
        <v>15</v>
      </c>
      <c r="AC42" s="515" t="s">
        <v>16</v>
      </c>
      <c r="AD42" s="32" t="s">
        <v>15</v>
      </c>
      <c r="AE42" s="515" t="s">
        <v>16</v>
      </c>
      <c r="AF42" s="32" t="s">
        <v>15</v>
      </c>
      <c r="AG42" s="515" t="s">
        <v>16</v>
      </c>
      <c r="AH42" s="32" t="s">
        <v>15</v>
      </c>
      <c r="AI42" s="515" t="s">
        <v>16</v>
      </c>
      <c r="AJ42" s="32" t="s">
        <v>15</v>
      </c>
      <c r="AK42" s="515" t="s">
        <v>16</v>
      </c>
      <c r="AL42" s="493" t="s">
        <v>15</v>
      </c>
      <c r="AM42" s="515" t="s">
        <v>16</v>
      </c>
      <c r="AN42" s="591"/>
      <c r="AO42" s="164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CG42" s="42"/>
      <c r="CH42" s="42"/>
      <c r="CI42" s="42"/>
      <c r="CJ42" s="42"/>
      <c r="CK42" s="42"/>
      <c r="CL42" s="42"/>
    </row>
    <row r="43" spans="1:90" ht="16.149999999999999" customHeight="1" x14ac:dyDescent="0.2">
      <c r="A43" s="511" t="s">
        <v>26</v>
      </c>
      <c r="B43" s="494" t="s">
        <v>59</v>
      </c>
      <c r="C43" s="167">
        <f>SUM(D43+E43)</f>
        <v>0</v>
      </c>
      <c r="D43" s="168">
        <f>SUM(F43+H43+J43+L43+N43+P43+R43+T43+V43+X43+Z43+AB43+AD43+AF43+AH43+AJ43+AL43)</f>
        <v>0</v>
      </c>
      <c r="E43" s="472">
        <f>SUM(G43+I43+K43+M43+O43+Q43+S43+U43+W43+Y43+AA43+AC43+AE43+AG43+AI43+AK43+AM43)</f>
        <v>0</v>
      </c>
      <c r="F43" s="31"/>
      <c r="G43" s="48"/>
      <c r="H43" s="31"/>
      <c r="I43" s="48"/>
      <c r="J43" s="31"/>
      <c r="K43" s="48"/>
      <c r="L43" s="31"/>
      <c r="M43" s="48"/>
      <c r="N43" s="31"/>
      <c r="O43" s="48"/>
      <c r="P43" s="495"/>
      <c r="Q43" s="48"/>
      <c r="R43" s="495"/>
      <c r="S43" s="48"/>
      <c r="T43" s="495"/>
      <c r="U43" s="48"/>
      <c r="V43" s="495"/>
      <c r="W43" s="48"/>
      <c r="X43" s="495"/>
      <c r="Y43" s="48"/>
      <c r="Z43" s="495"/>
      <c r="AA43" s="48"/>
      <c r="AB43" s="495"/>
      <c r="AC43" s="48"/>
      <c r="AD43" s="495"/>
      <c r="AE43" s="48"/>
      <c r="AF43" s="495"/>
      <c r="AG43" s="48"/>
      <c r="AH43" s="495"/>
      <c r="AI43" s="48"/>
      <c r="AJ43" s="495"/>
      <c r="AK43" s="48"/>
      <c r="AL43" s="359"/>
      <c r="AM43" s="48"/>
      <c r="AN43" s="496"/>
      <c r="AO43" s="6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40"/>
      <c r="BB43" s="40"/>
      <c r="CB43" s="41"/>
      <c r="CG43" s="42">
        <v>0</v>
      </c>
      <c r="CH43" s="42">
        <v>0</v>
      </c>
      <c r="CI43" s="42"/>
      <c r="CJ43" s="42"/>
      <c r="CK43" s="42"/>
      <c r="CL43" s="42"/>
    </row>
    <row r="44" spans="1:90" ht="16.149999999999999" customHeight="1" x14ac:dyDescent="0.2">
      <c r="A44" s="517" t="s">
        <v>27</v>
      </c>
      <c r="B44" s="498" t="s">
        <v>59</v>
      </c>
      <c r="C44" s="45">
        <f>SUM(D44+E44)</f>
        <v>0</v>
      </c>
      <c r="D44" s="46">
        <f>SUM(F44+H44+J44+L44+N44+P44+R44+T44+V44+X44+Z44+AB44+AD44+AF44+AH44+AJ44+AL44)</f>
        <v>0</v>
      </c>
      <c r="E44" s="70">
        <f>SUM(G44+I44+K44+M44+O44+Q44+S44+U44+W44+Y44+AA44+AC44+AE44+AG44+AI44+AK44+AM44)</f>
        <v>0</v>
      </c>
      <c r="F44" s="29"/>
      <c r="G44" s="47"/>
      <c r="H44" s="29"/>
      <c r="I44" s="47"/>
      <c r="J44" s="29"/>
      <c r="K44" s="47"/>
      <c r="L44" s="29"/>
      <c r="M44" s="47"/>
      <c r="N44" s="29"/>
      <c r="O44" s="47"/>
      <c r="P44" s="129"/>
      <c r="Q44" s="47"/>
      <c r="R44" s="129"/>
      <c r="S44" s="47"/>
      <c r="T44" s="129"/>
      <c r="U44" s="47"/>
      <c r="V44" s="129"/>
      <c r="W44" s="47"/>
      <c r="X44" s="129"/>
      <c r="Y44" s="47"/>
      <c r="Z44" s="129"/>
      <c r="AA44" s="47"/>
      <c r="AB44" s="129"/>
      <c r="AC44" s="47"/>
      <c r="AD44" s="129"/>
      <c r="AE44" s="47"/>
      <c r="AF44" s="129"/>
      <c r="AG44" s="47"/>
      <c r="AH44" s="129"/>
      <c r="AI44" s="47"/>
      <c r="AJ44" s="129"/>
      <c r="AK44" s="47"/>
      <c r="AL44" s="79"/>
      <c r="AM44" s="47"/>
      <c r="AN44" s="173"/>
      <c r="AO44" s="6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40"/>
      <c r="BB44" s="40"/>
      <c r="CG44" s="42">
        <v>0</v>
      </c>
      <c r="CH44" s="42">
        <v>0</v>
      </c>
      <c r="CI44" s="42"/>
      <c r="CJ44" s="42"/>
      <c r="CK44" s="42"/>
      <c r="CL44" s="42"/>
    </row>
    <row r="45" spans="1:90" ht="31.15" customHeight="1" x14ac:dyDescent="0.2">
      <c r="A45" s="623" t="s">
        <v>60</v>
      </c>
      <c r="B45" s="623"/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3"/>
      <c r="N45" s="174"/>
      <c r="O45" s="157"/>
      <c r="P45" s="157"/>
      <c r="Q45" s="157"/>
      <c r="R45" s="157"/>
      <c r="S45" s="157"/>
      <c r="T45" s="157"/>
      <c r="U45" s="157"/>
      <c r="V45" s="175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76"/>
      <c r="AP45" s="177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CG45" s="42"/>
      <c r="CH45" s="42"/>
      <c r="CI45" s="42"/>
      <c r="CJ45" s="42"/>
      <c r="CK45" s="42"/>
      <c r="CL45" s="42"/>
    </row>
    <row r="46" spans="1:90" ht="16.149999999999999" customHeight="1" x14ac:dyDescent="0.2">
      <c r="A46" s="683" t="s">
        <v>19</v>
      </c>
      <c r="B46" s="684"/>
      <c r="C46" s="685" t="s">
        <v>28</v>
      </c>
      <c r="D46" s="685"/>
      <c r="E46" s="673"/>
      <c r="F46" s="674" t="s">
        <v>25</v>
      </c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  <c r="R46" s="627"/>
      <c r="S46" s="627"/>
      <c r="T46" s="627"/>
      <c r="U46" s="627"/>
      <c r="V46" s="627"/>
      <c r="W46" s="627"/>
      <c r="X46" s="627"/>
      <c r="Y46" s="627"/>
      <c r="Z46" s="627"/>
      <c r="AA46" s="627"/>
      <c r="AB46" s="627"/>
      <c r="AC46" s="627"/>
      <c r="AD46" s="627"/>
      <c r="AE46" s="627"/>
      <c r="AF46" s="627"/>
      <c r="AG46" s="627"/>
      <c r="AH46" s="627"/>
      <c r="AI46" s="627"/>
      <c r="AJ46" s="627"/>
      <c r="AK46" s="627"/>
      <c r="AL46" s="627"/>
      <c r="AM46" s="675"/>
      <c r="AN46" s="679" t="s">
        <v>1</v>
      </c>
      <c r="AO46" s="176"/>
      <c r="AP46" s="499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CG46" s="42"/>
      <c r="CH46" s="42"/>
      <c r="CI46" s="42"/>
      <c r="CJ46" s="42"/>
      <c r="CK46" s="42"/>
      <c r="CL46" s="42"/>
    </row>
    <row r="47" spans="1:90" ht="16.149999999999999" customHeight="1" x14ac:dyDescent="0.2">
      <c r="A47" s="572"/>
      <c r="B47" s="573"/>
      <c r="C47" s="579"/>
      <c r="D47" s="579"/>
      <c r="E47" s="580"/>
      <c r="F47" s="690" t="s">
        <v>22</v>
      </c>
      <c r="G47" s="690"/>
      <c r="H47" s="680" t="s">
        <v>23</v>
      </c>
      <c r="I47" s="681"/>
      <c r="J47" s="674" t="s">
        <v>24</v>
      </c>
      <c r="K47" s="675"/>
      <c r="L47" s="680" t="s">
        <v>21</v>
      </c>
      <c r="M47" s="681"/>
      <c r="N47" s="680" t="s">
        <v>20</v>
      </c>
      <c r="O47" s="681"/>
      <c r="P47" s="687" t="s">
        <v>2</v>
      </c>
      <c r="Q47" s="688"/>
      <c r="R47" s="687" t="s">
        <v>3</v>
      </c>
      <c r="S47" s="688"/>
      <c r="T47" s="687" t="s">
        <v>4</v>
      </c>
      <c r="U47" s="688"/>
      <c r="V47" s="687" t="s">
        <v>5</v>
      </c>
      <c r="W47" s="688"/>
      <c r="X47" s="687" t="s">
        <v>6</v>
      </c>
      <c r="Y47" s="688"/>
      <c r="Z47" s="687" t="s">
        <v>7</v>
      </c>
      <c r="AA47" s="688"/>
      <c r="AB47" s="687" t="s">
        <v>8</v>
      </c>
      <c r="AC47" s="688"/>
      <c r="AD47" s="687" t="s">
        <v>9</v>
      </c>
      <c r="AE47" s="688"/>
      <c r="AF47" s="687" t="s">
        <v>10</v>
      </c>
      <c r="AG47" s="688"/>
      <c r="AH47" s="687" t="s">
        <v>11</v>
      </c>
      <c r="AI47" s="688"/>
      <c r="AJ47" s="687" t="s">
        <v>12</v>
      </c>
      <c r="AK47" s="688"/>
      <c r="AL47" s="687" t="s">
        <v>13</v>
      </c>
      <c r="AM47" s="688"/>
      <c r="AN47" s="595"/>
      <c r="AO47" s="176"/>
      <c r="AP47" s="499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CG47" s="42"/>
      <c r="CH47" s="42"/>
      <c r="CI47" s="42"/>
      <c r="CJ47" s="42"/>
      <c r="CK47" s="42"/>
      <c r="CL47" s="42"/>
    </row>
    <row r="48" spans="1:90" ht="16.149999999999999" customHeight="1" x14ac:dyDescent="0.2">
      <c r="A48" s="574"/>
      <c r="B48" s="575"/>
      <c r="C48" s="84" t="s">
        <v>14</v>
      </c>
      <c r="D48" s="179" t="s">
        <v>15</v>
      </c>
      <c r="E48" s="82" t="s">
        <v>16</v>
      </c>
      <c r="F48" s="470" t="s">
        <v>15</v>
      </c>
      <c r="G48" s="514" t="s">
        <v>16</v>
      </c>
      <c r="H48" s="470" t="s">
        <v>15</v>
      </c>
      <c r="I48" s="514" t="s">
        <v>16</v>
      </c>
      <c r="J48" s="470" t="s">
        <v>15</v>
      </c>
      <c r="K48" s="514" t="s">
        <v>16</v>
      </c>
      <c r="L48" s="470" t="s">
        <v>15</v>
      </c>
      <c r="M48" s="514" t="s">
        <v>16</v>
      </c>
      <c r="N48" s="470" t="s">
        <v>15</v>
      </c>
      <c r="O48" s="514" t="s">
        <v>16</v>
      </c>
      <c r="P48" s="470" t="s">
        <v>15</v>
      </c>
      <c r="Q48" s="514" t="s">
        <v>16</v>
      </c>
      <c r="R48" s="470" t="s">
        <v>15</v>
      </c>
      <c r="S48" s="514" t="s">
        <v>16</v>
      </c>
      <c r="T48" s="470" t="s">
        <v>15</v>
      </c>
      <c r="U48" s="514" t="s">
        <v>16</v>
      </c>
      <c r="V48" s="470" t="s">
        <v>15</v>
      </c>
      <c r="W48" s="514" t="s">
        <v>16</v>
      </c>
      <c r="X48" s="470" t="s">
        <v>15</v>
      </c>
      <c r="Y48" s="514" t="s">
        <v>16</v>
      </c>
      <c r="Z48" s="470" t="s">
        <v>15</v>
      </c>
      <c r="AA48" s="514" t="s">
        <v>16</v>
      </c>
      <c r="AB48" s="470" t="s">
        <v>15</v>
      </c>
      <c r="AC48" s="514" t="s">
        <v>16</v>
      </c>
      <c r="AD48" s="470" t="s">
        <v>15</v>
      </c>
      <c r="AE48" s="514" t="s">
        <v>16</v>
      </c>
      <c r="AF48" s="470" t="s">
        <v>15</v>
      </c>
      <c r="AG48" s="514" t="s">
        <v>16</v>
      </c>
      <c r="AH48" s="470" t="s">
        <v>15</v>
      </c>
      <c r="AI48" s="514" t="s">
        <v>16</v>
      </c>
      <c r="AJ48" s="470" t="s">
        <v>15</v>
      </c>
      <c r="AK48" s="514" t="s">
        <v>16</v>
      </c>
      <c r="AL48" s="68" t="s">
        <v>15</v>
      </c>
      <c r="AM48" s="181" t="s">
        <v>16</v>
      </c>
      <c r="AN48" s="591"/>
      <c r="AO48" s="176"/>
      <c r="AP48" s="499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CG48" s="42"/>
      <c r="CH48" s="42"/>
      <c r="CI48" s="42"/>
      <c r="CJ48" s="42"/>
      <c r="CK48" s="42"/>
      <c r="CL48" s="42"/>
    </row>
    <row r="49" spans="1:90" ht="16.149999999999999" customHeight="1" x14ac:dyDescent="0.2">
      <c r="A49" s="671" t="s">
        <v>61</v>
      </c>
      <c r="B49" s="510" t="s">
        <v>35</v>
      </c>
      <c r="C49" s="90">
        <f t="shared" ref="C49:C70" si="4">SUM(D49+E49)</f>
        <v>0</v>
      </c>
      <c r="D49" s="91">
        <f>SUM(H49+J49+L49+N49+P49+R49+T49+V49+X49+Z49+AB49+AD49+AF49+AH49+AJ49+AL49)</f>
        <v>0</v>
      </c>
      <c r="E49" s="2">
        <f t="shared" ref="D49:E54" si="5">SUM(I49+K49+M49+O49+Q49+S49+U49+W49+Y49+AA49+AC49+AE49+AG49+AI49+AK49+AM49)</f>
        <v>0</v>
      </c>
      <c r="F49" s="80"/>
      <c r="G49" s="81"/>
      <c r="H49" s="3"/>
      <c r="I49" s="4"/>
      <c r="J49" s="3"/>
      <c r="K49" s="5"/>
      <c r="L49" s="3"/>
      <c r="M49" s="5"/>
      <c r="N49" s="3"/>
      <c r="O49" s="5"/>
      <c r="P49" s="21"/>
      <c r="Q49" s="5"/>
      <c r="R49" s="21"/>
      <c r="S49" s="5"/>
      <c r="T49" s="21"/>
      <c r="U49" s="5"/>
      <c r="V49" s="21"/>
      <c r="W49" s="5"/>
      <c r="X49" s="21"/>
      <c r="Y49" s="5"/>
      <c r="Z49" s="21"/>
      <c r="AA49" s="5"/>
      <c r="AB49" s="21"/>
      <c r="AC49" s="5"/>
      <c r="AD49" s="21"/>
      <c r="AE49" s="5"/>
      <c r="AF49" s="21"/>
      <c r="AG49" s="5"/>
      <c r="AH49" s="21"/>
      <c r="AI49" s="5"/>
      <c r="AJ49" s="21"/>
      <c r="AK49" s="5"/>
      <c r="AL49" s="21"/>
      <c r="AM49" s="5"/>
      <c r="AN49" s="183"/>
      <c r="AO49" s="6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40"/>
      <c r="BB49" s="40"/>
      <c r="CG49" s="42">
        <v>0</v>
      </c>
      <c r="CH49" s="42">
        <v>0</v>
      </c>
      <c r="CI49" s="42"/>
      <c r="CJ49" s="42"/>
      <c r="CK49" s="42"/>
      <c r="CL49" s="42"/>
    </row>
    <row r="50" spans="1:90" ht="16.149999999999999" customHeight="1" x14ac:dyDescent="0.2">
      <c r="A50" s="564"/>
      <c r="B50" s="507" t="s">
        <v>47</v>
      </c>
      <c r="C50" s="114">
        <f t="shared" si="4"/>
        <v>0</v>
      </c>
      <c r="D50" s="115">
        <f t="shared" si="5"/>
        <v>0</v>
      </c>
      <c r="E50" s="69">
        <f t="shared" si="5"/>
        <v>0</v>
      </c>
      <c r="F50" s="43"/>
      <c r="G50" s="44"/>
      <c r="H50" s="7"/>
      <c r="I50" s="14"/>
      <c r="J50" s="7"/>
      <c r="K50" s="8"/>
      <c r="L50" s="7"/>
      <c r="M50" s="8"/>
      <c r="N50" s="7"/>
      <c r="O50" s="8"/>
      <c r="P50" s="15"/>
      <c r="Q50" s="8"/>
      <c r="R50" s="15"/>
      <c r="S50" s="8"/>
      <c r="T50" s="15"/>
      <c r="U50" s="8"/>
      <c r="V50" s="15"/>
      <c r="W50" s="8"/>
      <c r="X50" s="15"/>
      <c r="Y50" s="8"/>
      <c r="Z50" s="15"/>
      <c r="AA50" s="8"/>
      <c r="AB50" s="15"/>
      <c r="AC50" s="8"/>
      <c r="AD50" s="15"/>
      <c r="AE50" s="8"/>
      <c r="AF50" s="15"/>
      <c r="AG50" s="8"/>
      <c r="AH50" s="15"/>
      <c r="AI50" s="8"/>
      <c r="AJ50" s="15"/>
      <c r="AK50" s="8"/>
      <c r="AL50" s="15"/>
      <c r="AM50" s="8"/>
      <c r="AN50" s="185"/>
      <c r="AO50" s="6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40"/>
      <c r="BB50" s="40"/>
      <c r="CG50" s="42">
        <v>0</v>
      </c>
      <c r="CH50" s="42">
        <v>0</v>
      </c>
      <c r="CI50" s="42"/>
      <c r="CJ50" s="42"/>
      <c r="CK50" s="42"/>
      <c r="CL50" s="42"/>
    </row>
    <row r="51" spans="1:90" ht="16.149999999999999" customHeight="1" x14ac:dyDescent="0.2">
      <c r="A51" s="564"/>
      <c r="B51" s="507" t="s">
        <v>36</v>
      </c>
      <c r="C51" s="114">
        <f t="shared" si="4"/>
        <v>0</v>
      </c>
      <c r="D51" s="115">
        <f t="shared" si="5"/>
        <v>0</v>
      </c>
      <c r="E51" s="69">
        <f t="shared" si="5"/>
        <v>0</v>
      </c>
      <c r="F51" s="43"/>
      <c r="G51" s="44"/>
      <c r="H51" s="7"/>
      <c r="I51" s="14"/>
      <c r="J51" s="7"/>
      <c r="K51" s="8"/>
      <c r="L51" s="7"/>
      <c r="M51" s="8"/>
      <c r="N51" s="7"/>
      <c r="O51" s="8"/>
      <c r="P51" s="15"/>
      <c r="Q51" s="8"/>
      <c r="R51" s="15"/>
      <c r="S51" s="8"/>
      <c r="T51" s="15"/>
      <c r="U51" s="8"/>
      <c r="V51" s="15"/>
      <c r="W51" s="8"/>
      <c r="X51" s="15"/>
      <c r="Y51" s="8"/>
      <c r="Z51" s="15"/>
      <c r="AA51" s="8"/>
      <c r="AB51" s="15"/>
      <c r="AC51" s="8"/>
      <c r="AD51" s="15"/>
      <c r="AE51" s="8"/>
      <c r="AF51" s="15"/>
      <c r="AG51" s="8"/>
      <c r="AH51" s="15"/>
      <c r="AI51" s="8"/>
      <c r="AJ51" s="15"/>
      <c r="AK51" s="8"/>
      <c r="AL51" s="15"/>
      <c r="AM51" s="8"/>
      <c r="AN51" s="185"/>
      <c r="AO51" s="6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40"/>
      <c r="BB51" s="40"/>
      <c r="CG51" s="42">
        <v>0</v>
      </c>
      <c r="CH51" s="42">
        <v>0</v>
      </c>
      <c r="CI51" s="42"/>
      <c r="CJ51" s="42"/>
      <c r="CK51" s="42"/>
      <c r="CL51" s="42"/>
    </row>
    <row r="52" spans="1:90" ht="16.149999999999999" customHeight="1" x14ac:dyDescent="0.2">
      <c r="A52" s="564"/>
      <c r="B52" s="507" t="s">
        <v>62</v>
      </c>
      <c r="C52" s="114">
        <f t="shared" si="4"/>
        <v>0</v>
      </c>
      <c r="D52" s="115">
        <f t="shared" si="5"/>
        <v>0</v>
      </c>
      <c r="E52" s="69">
        <f t="shared" si="5"/>
        <v>0</v>
      </c>
      <c r="F52" s="43"/>
      <c r="G52" s="44"/>
      <c r="H52" s="7"/>
      <c r="I52" s="14"/>
      <c r="J52" s="7"/>
      <c r="K52" s="8"/>
      <c r="L52" s="7"/>
      <c r="M52" s="8"/>
      <c r="N52" s="7"/>
      <c r="O52" s="8"/>
      <c r="P52" s="15"/>
      <c r="Q52" s="8"/>
      <c r="R52" s="15"/>
      <c r="S52" s="8"/>
      <c r="T52" s="15"/>
      <c r="U52" s="8"/>
      <c r="V52" s="15"/>
      <c r="W52" s="8"/>
      <c r="X52" s="15"/>
      <c r="Y52" s="8"/>
      <c r="Z52" s="15"/>
      <c r="AA52" s="8"/>
      <c r="AB52" s="15"/>
      <c r="AC52" s="8"/>
      <c r="AD52" s="15"/>
      <c r="AE52" s="8"/>
      <c r="AF52" s="15"/>
      <c r="AG52" s="8"/>
      <c r="AH52" s="15"/>
      <c r="AI52" s="8"/>
      <c r="AJ52" s="15"/>
      <c r="AK52" s="8"/>
      <c r="AL52" s="15"/>
      <c r="AM52" s="8"/>
      <c r="AN52" s="185"/>
      <c r="AO52" s="6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40"/>
      <c r="BB52" s="40"/>
      <c r="CG52" s="42">
        <v>0</v>
      </c>
      <c r="CH52" s="42">
        <v>0</v>
      </c>
      <c r="CI52" s="42"/>
      <c r="CJ52" s="42"/>
      <c r="CK52" s="42"/>
      <c r="CL52" s="42"/>
    </row>
    <row r="53" spans="1:90" ht="16.149999999999999" customHeight="1" x14ac:dyDescent="0.2">
      <c r="A53" s="564"/>
      <c r="B53" s="507" t="s">
        <v>39</v>
      </c>
      <c r="C53" s="114">
        <f t="shared" si="4"/>
        <v>0</v>
      </c>
      <c r="D53" s="115">
        <f t="shared" si="5"/>
        <v>0</v>
      </c>
      <c r="E53" s="69">
        <f t="shared" si="5"/>
        <v>0</v>
      </c>
      <c r="F53" s="43"/>
      <c r="G53" s="44"/>
      <c r="H53" s="7"/>
      <c r="I53" s="14"/>
      <c r="J53" s="7"/>
      <c r="K53" s="8"/>
      <c r="L53" s="7"/>
      <c r="M53" s="8"/>
      <c r="N53" s="7"/>
      <c r="O53" s="8"/>
      <c r="P53" s="15"/>
      <c r="Q53" s="8"/>
      <c r="R53" s="15"/>
      <c r="S53" s="8"/>
      <c r="T53" s="15"/>
      <c r="U53" s="8"/>
      <c r="V53" s="15"/>
      <c r="W53" s="8"/>
      <c r="X53" s="15"/>
      <c r="Y53" s="8"/>
      <c r="Z53" s="15"/>
      <c r="AA53" s="8"/>
      <c r="AB53" s="15"/>
      <c r="AC53" s="8"/>
      <c r="AD53" s="15"/>
      <c r="AE53" s="8"/>
      <c r="AF53" s="15"/>
      <c r="AG53" s="8"/>
      <c r="AH53" s="15"/>
      <c r="AI53" s="8"/>
      <c r="AJ53" s="15"/>
      <c r="AK53" s="8"/>
      <c r="AL53" s="15"/>
      <c r="AM53" s="8"/>
      <c r="AN53" s="185"/>
      <c r="AO53" s="6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40"/>
      <c r="BB53" s="40"/>
      <c r="CG53" s="42">
        <v>0</v>
      </c>
      <c r="CH53" s="42">
        <v>0</v>
      </c>
      <c r="CI53" s="42"/>
      <c r="CJ53" s="42"/>
      <c r="CK53" s="42"/>
      <c r="CL53" s="42"/>
    </row>
    <row r="54" spans="1:90" ht="16.149999999999999" customHeight="1" x14ac:dyDescent="0.2">
      <c r="A54" s="565"/>
      <c r="B54" s="508" t="s">
        <v>40</v>
      </c>
      <c r="C54" s="86">
        <f t="shared" si="4"/>
        <v>0</v>
      </c>
      <c r="D54" s="87">
        <f t="shared" si="5"/>
        <v>0</v>
      </c>
      <c r="E54" s="74">
        <f t="shared" si="5"/>
        <v>0</v>
      </c>
      <c r="F54" s="72"/>
      <c r="G54" s="73"/>
      <c r="H54" s="9"/>
      <c r="I54" s="10"/>
      <c r="J54" s="9"/>
      <c r="K54" s="11"/>
      <c r="L54" s="9"/>
      <c r="M54" s="11"/>
      <c r="N54" s="9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8"/>
      <c r="AA54" s="11"/>
      <c r="AB54" s="18"/>
      <c r="AC54" s="11"/>
      <c r="AD54" s="18"/>
      <c r="AE54" s="11"/>
      <c r="AF54" s="18"/>
      <c r="AG54" s="11"/>
      <c r="AH54" s="18"/>
      <c r="AI54" s="11"/>
      <c r="AJ54" s="18"/>
      <c r="AK54" s="11"/>
      <c r="AL54" s="18"/>
      <c r="AM54" s="11"/>
      <c r="AN54" s="186"/>
      <c r="AO54" s="6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40"/>
      <c r="BB54" s="40"/>
      <c r="CG54" s="42">
        <v>0</v>
      </c>
      <c r="CH54" s="42">
        <v>0</v>
      </c>
      <c r="CI54" s="42"/>
      <c r="CJ54" s="42"/>
      <c r="CK54" s="42"/>
      <c r="CL54" s="42"/>
    </row>
    <row r="55" spans="1:90" ht="16.149999999999999" customHeight="1" x14ac:dyDescent="0.2">
      <c r="A55" s="671" t="s">
        <v>63</v>
      </c>
      <c r="B55" s="510" t="s">
        <v>36</v>
      </c>
      <c r="C55" s="90">
        <f t="shared" si="4"/>
        <v>0</v>
      </c>
      <c r="D55" s="91">
        <f t="shared" ref="D55:E60" si="6">SUM(J55+L55+N55)</f>
        <v>0</v>
      </c>
      <c r="E55" s="2">
        <f t="shared" si="6"/>
        <v>0</v>
      </c>
      <c r="F55" s="80"/>
      <c r="G55" s="81"/>
      <c r="H55" s="80"/>
      <c r="I55" s="81"/>
      <c r="J55" s="3"/>
      <c r="K55" s="5"/>
      <c r="L55" s="3"/>
      <c r="M55" s="5"/>
      <c r="N55" s="3"/>
      <c r="O55" s="5"/>
      <c r="P55" s="187"/>
      <c r="Q55" s="188"/>
      <c r="R55" s="187"/>
      <c r="S55" s="188"/>
      <c r="T55" s="187"/>
      <c r="U55" s="188"/>
      <c r="V55" s="187"/>
      <c r="W55" s="188"/>
      <c r="X55" s="187"/>
      <c r="Y55" s="188"/>
      <c r="Z55" s="187"/>
      <c r="AA55" s="188"/>
      <c r="AB55" s="187"/>
      <c r="AC55" s="188"/>
      <c r="AD55" s="187"/>
      <c r="AE55" s="188"/>
      <c r="AF55" s="187"/>
      <c r="AG55" s="188"/>
      <c r="AH55" s="187"/>
      <c r="AI55" s="188"/>
      <c r="AJ55" s="80"/>
      <c r="AK55" s="188"/>
      <c r="AL55" s="187"/>
      <c r="AM55" s="188"/>
      <c r="AN55" s="183"/>
      <c r="AO55" s="6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40"/>
      <c r="BB55" s="40"/>
      <c r="CG55" s="42">
        <v>0</v>
      </c>
      <c r="CH55" s="42">
        <v>0</v>
      </c>
      <c r="CI55" s="42"/>
      <c r="CJ55" s="42"/>
      <c r="CK55" s="42"/>
      <c r="CL55" s="42"/>
    </row>
    <row r="56" spans="1:90" ht="16.149999999999999" customHeight="1" x14ac:dyDescent="0.2">
      <c r="A56" s="565"/>
      <c r="B56" s="508" t="s">
        <v>39</v>
      </c>
      <c r="C56" s="86">
        <f t="shared" si="4"/>
        <v>0</v>
      </c>
      <c r="D56" s="87">
        <f t="shared" si="6"/>
        <v>0</v>
      </c>
      <c r="E56" s="74">
        <f t="shared" si="6"/>
        <v>0</v>
      </c>
      <c r="F56" s="72"/>
      <c r="G56" s="73"/>
      <c r="H56" s="72"/>
      <c r="I56" s="73"/>
      <c r="J56" s="9"/>
      <c r="K56" s="11"/>
      <c r="L56" s="9"/>
      <c r="M56" s="11"/>
      <c r="N56" s="9"/>
      <c r="O56" s="11"/>
      <c r="P56" s="189"/>
      <c r="Q56" s="190"/>
      <c r="R56" s="189"/>
      <c r="S56" s="190"/>
      <c r="T56" s="189"/>
      <c r="U56" s="190"/>
      <c r="V56" s="189"/>
      <c r="W56" s="190"/>
      <c r="X56" s="189"/>
      <c r="Y56" s="190"/>
      <c r="Z56" s="189"/>
      <c r="AA56" s="190"/>
      <c r="AB56" s="189"/>
      <c r="AC56" s="190"/>
      <c r="AD56" s="189"/>
      <c r="AE56" s="190"/>
      <c r="AF56" s="189"/>
      <c r="AG56" s="190"/>
      <c r="AH56" s="189"/>
      <c r="AI56" s="190"/>
      <c r="AJ56" s="72"/>
      <c r="AK56" s="190"/>
      <c r="AL56" s="189"/>
      <c r="AM56" s="190"/>
      <c r="AN56" s="186"/>
      <c r="AO56" s="6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40"/>
      <c r="BB56" s="40"/>
      <c r="CG56" s="42">
        <v>0</v>
      </c>
      <c r="CH56" s="42">
        <v>0</v>
      </c>
      <c r="CI56" s="42"/>
      <c r="CJ56" s="42"/>
      <c r="CK56" s="42"/>
      <c r="CL56" s="42"/>
    </row>
    <row r="57" spans="1:90" ht="16.149999999999999" customHeight="1" x14ac:dyDescent="0.2">
      <c r="A57" s="671" t="s">
        <v>64</v>
      </c>
      <c r="B57" s="510" t="s">
        <v>35</v>
      </c>
      <c r="C57" s="90">
        <f t="shared" si="4"/>
        <v>0</v>
      </c>
      <c r="D57" s="91">
        <f t="shared" si="6"/>
        <v>0</v>
      </c>
      <c r="E57" s="2">
        <f t="shared" si="6"/>
        <v>0</v>
      </c>
      <c r="F57" s="80"/>
      <c r="G57" s="81"/>
      <c r="H57" s="80"/>
      <c r="I57" s="81"/>
      <c r="J57" s="3"/>
      <c r="K57" s="5"/>
      <c r="L57" s="3"/>
      <c r="M57" s="5"/>
      <c r="N57" s="3"/>
      <c r="O57" s="5"/>
      <c r="P57" s="187"/>
      <c r="Q57" s="188"/>
      <c r="R57" s="187"/>
      <c r="S57" s="188"/>
      <c r="T57" s="187"/>
      <c r="U57" s="188"/>
      <c r="V57" s="187"/>
      <c r="W57" s="188"/>
      <c r="X57" s="187"/>
      <c r="Y57" s="188"/>
      <c r="Z57" s="187"/>
      <c r="AA57" s="188"/>
      <c r="AB57" s="187"/>
      <c r="AC57" s="188"/>
      <c r="AD57" s="187"/>
      <c r="AE57" s="188"/>
      <c r="AF57" s="187"/>
      <c r="AG57" s="188"/>
      <c r="AH57" s="187"/>
      <c r="AI57" s="188"/>
      <c r="AJ57" s="80"/>
      <c r="AK57" s="188"/>
      <c r="AL57" s="187"/>
      <c r="AM57" s="188"/>
      <c r="AN57" s="183"/>
      <c r="AO57" s="6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40"/>
      <c r="BB57" s="40"/>
      <c r="CG57" s="42">
        <v>0</v>
      </c>
      <c r="CH57" s="42">
        <v>0</v>
      </c>
      <c r="CI57" s="42"/>
      <c r="CJ57" s="42"/>
      <c r="CK57" s="42"/>
      <c r="CL57" s="42"/>
    </row>
    <row r="58" spans="1:90" ht="16.149999999999999" customHeight="1" x14ac:dyDescent="0.2">
      <c r="A58" s="564"/>
      <c r="B58" s="507" t="s">
        <v>47</v>
      </c>
      <c r="C58" s="114">
        <f t="shared" si="4"/>
        <v>0</v>
      </c>
      <c r="D58" s="115">
        <f t="shared" si="6"/>
        <v>0</v>
      </c>
      <c r="E58" s="69">
        <f t="shared" si="6"/>
        <v>0</v>
      </c>
      <c r="F58" s="43"/>
      <c r="G58" s="44"/>
      <c r="H58" s="43"/>
      <c r="I58" s="44"/>
      <c r="J58" s="7"/>
      <c r="K58" s="8"/>
      <c r="L58" s="7"/>
      <c r="M58" s="8"/>
      <c r="N58" s="7"/>
      <c r="O58" s="8"/>
      <c r="P58" s="191"/>
      <c r="Q58" s="192"/>
      <c r="R58" s="191"/>
      <c r="S58" s="192"/>
      <c r="T58" s="191"/>
      <c r="U58" s="192"/>
      <c r="V58" s="191"/>
      <c r="W58" s="192"/>
      <c r="X58" s="191"/>
      <c r="Y58" s="192"/>
      <c r="Z58" s="191"/>
      <c r="AA58" s="192"/>
      <c r="AB58" s="191"/>
      <c r="AC58" s="192"/>
      <c r="AD58" s="191"/>
      <c r="AE58" s="192"/>
      <c r="AF58" s="191"/>
      <c r="AG58" s="192"/>
      <c r="AH58" s="191"/>
      <c r="AI58" s="192"/>
      <c r="AJ58" s="43"/>
      <c r="AK58" s="192"/>
      <c r="AL58" s="191"/>
      <c r="AM58" s="192"/>
      <c r="AN58" s="185"/>
      <c r="AO58" s="6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40"/>
      <c r="BB58" s="40"/>
      <c r="CG58" s="42">
        <v>0</v>
      </c>
      <c r="CH58" s="42">
        <v>0</v>
      </c>
      <c r="CI58" s="42"/>
      <c r="CJ58" s="42"/>
      <c r="CK58" s="42"/>
      <c r="CL58" s="42"/>
    </row>
    <row r="59" spans="1:90" ht="16.149999999999999" customHeight="1" x14ac:dyDescent="0.2">
      <c r="A59" s="564"/>
      <c r="B59" s="507" t="s">
        <v>36</v>
      </c>
      <c r="C59" s="114">
        <f t="shared" si="4"/>
        <v>0</v>
      </c>
      <c r="D59" s="115">
        <f t="shared" si="6"/>
        <v>0</v>
      </c>
      <c r="E59" s="69">
        <f t="shared" si="6"/>
        <v>0</v>
      </c>
      <c r="F59" s="43"/>
      <c r="G59" s="44"/>
      <c r="H59" s="43"/>
      <c r="I59" s="44"/>
      <c r="J59" s="7"/>
      <c r="K59" s="8"/>
      <c r="L59" s="7"/>
      <c r="M59" s="8"/>
      <c r="N59" s="7"/>
      <c r="O59" s="8"/>
      <c r="P59" s="191"/>
      <c r="Q59" s="192"/>
      <c r="R59" s="191"/>
      <c r="S59" s="192"/>
      <c r="T59" s="191"/>
      <c r="U59" s="192"/>
      <c r="V59" s="191"/>
      <c r="W59" s="192"/>
      <c r="X59" s="191"/>
      <c r="Y59" s="192"/>
      <c r="Z59" s="191"/>
      <c r="AA59" s="192"/>
      <c r="AB59" s="191"/>
      <c r="AC59" s="192"/>
      <c r="AD59" s="191"/>
      <c r="AE59" s="192"/>
      <c r="AF59" s="191"/>
      <c r="AG59" s="192"/>
      <c r="AH59" s="191"/>
      <c r="AI59" s="192"/>
      <c r="AJ59" s="43"/>
      <c r="AK59" s="192"/>
      <c r="AL59" s="191"/>
      <c r="AM59" s="192"/>
      <c r="AN59" s="185"/>
      <c r="AO59" s="6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40"/>
      <c r="BB59" s="40"/>
      <c r="CG59" s="42">
        <v>0</v>
      </c>
      <c r="CH59" s="42">
        <v>0</v>
      </c>
      <c r="CI59" s="42"/>
      <c r="CJ59" s="42"/>
      <c r="CK59" s="42"/>
      <c r="CL59" s="42"/>
    </row>
    <row r="60" spans="1:90" ht="16.149999999999999" customHeight="1" x14ac:dyDescent="0.2">
      <c r="A60" s="565"/>
      <c r="B60" s="508" t="s">
        <v>39</v>
      </c>
      <c r="C60" s="86">
        <f t="shared" si="4"/>
        <v>0</v>
      </c>
      <c r="D60" s="87">
        <f t="shared" si="6"/>
        <v>0</v>
      </c>
      <c r="E60" s="74">
        <f t="shared" si="6"/>
        <v>0</v>
      </c>
      <c r="F60" s="72"/>
      <c r="G60" s="73"/>
      <c r="H60" s="72"/>
      <c r="I60" s="73"/>
      <c r="J60" s="9"/>
      <c r="K60" s="11"/>
      <c r="L60" s="9"/>
      <c r="M60" s="11"/>
      <c r="N60" s="9"/>
      <c r="O60" s="11"/>
      <c r="P60" s="189"/>
      <c r="Q60" s="190"/>
      <c r="R60" s="189"/>
      <c r="S60" s="190"/>
      <c r="T60" s="189"/>
      <c r="U60" s="190"/>
      <c r="V60" s="189"/>
      <c r="W60" s="190"/>
      <c r="X60" s="189"/>
      <c r="Y60" s="190"/>
      <c r="Z60" s="189"/>
      <c r="AA60" s="190"/>
      <c r="AB60" s="189"/>
      <c r="AC60" s="190"/>
      <c r="AD60" s="189"/>
      <c r="AE60" s="190"/>
      <c r="AF60" s="189"/>
      <c r="AG60" s="190"/>
      <c r="AH60" s="189"/>
      <c r="AI60" s="190"/>
      <c r="AJ60" s="72"/>
      <c r="AK60" s="190"/>
      <c r="AL60" s="189"/>
      <c r="AM60" s="190"/>
      <c r="AN60" s="186"/>
      <c r="AO60" s="6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40"/>
      <c r="BB60" s="40"/>
      <c r="CG60" s="42">
        <v>0</v>
      </c>
      <c r="CH60" s="42">
        <v>0</v>
      </c>
      <c r="CI60" s="42"/>
      <c r="CJ60" s="42"/>
      <c r="CK60" s="42"/>
      <c r="CL60" s="42"/>
    </row>
    <row r="61" spans="1:90" ht="16.149999999999999" customHeight="1" x14ac:dyDescent="0.2">
      <c r="A61" s="671" t="s">
        <v>65</v>
      </c>
      <c r="B61" s="510" t="s">
        <v>35</v>
      </c>
      <c r="C61" s="90">
        <f t="shared" si="4"/>
        <v>0</v>
      </c>
      <c r="D61" s="91">
        <f t="shared" ref="D61:E70" si="7">SUM(J61+L61+N61+P61+R61+T61+V61+X61+Z61+AB61+AD61+AF61+AH61+AJ61+AL61)</f>
        <v>0</v>
      </c>
      <c r="E61" s="2">
        <f t="shared" si="7"/>
        <v>0</v>
      </c>
      <c r="F61" s="80"/>
      <c r="G61" s="81"/>
      <c r="H61" s="80"/>
      <c r="I61" s="188"/>
      <c r="J61" s="3"/>
      <c r="K61" s="5"/>
      <c r="L61" s="3"/>
      <c r="M61" s="5"/>
      <c r="N61" s="3"/>
      <c r="O61" s="5"/>
      <c r="P61" s="3"/>
      <c r="Q61" s="5"/>
      <c r="R61" s="3"/>
      <c r="S61" s="5"/>
      <c r="T61" s="3"/>
      <c r="U61" s="5"/>
      <c r="V61" s="3"/>
      <c r="W61" s="5"/>
      <c r="X61" s="3"/>
      <c r="Y61" s="5"/>
      <c r="Z61" s="3"/>
      <c r="AA61" s="5"/>
      <c r="AB61" s="3"/>
      <c r="AC61" s="5"/>
      <c r="AD61" s="3"/>
      <c r="AE61" s="5"/>
      <c r="AF61" s="3"/>
      <c r="AG61" s="5"/>
      <c r="AH61" s="3"/>
      <c r="AI61" s="5"/>
      <c r="AJ61" s="3"/>
      <c r="AK61" s="5"/>
      <c r="AL61" s="3"/>
      <c r="AM61" s="5"/>
      <c r="AN61" s="183"/>
      <c r="AO61" s="6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40"/>
      <c r="BB61" s="40"/>
      <c r="CG61" s="42">
        <v>0</v>
      </c>
      <c r="CH61" s="42">
        <v>0</v>
      </c>
      <c r="CI61" s="42"/>
      <c r="CJ61" s="42"/>
      <c r="CK61" s="42"/>
      <c r="CL61" s="42"/>
    </row>
    <row r="62" spans="1:90" ht="16.149999999999999" customHeight="1" x14ac:dyDescent="0.2">
      <c r="A62" s="565"/>
      <c r="B62" s="507" t="s">
        <v>47</v>
      </c>
      <c r="C62" s="116">
        <f t="shared" si="4"/>
        <v>0</v>
      </c>
      <c r="D62" s="117">
        <f t="shared" si="7"/>
        <v>0</v>
      </c>
      <c r="E62" s="74">
        <f t="shared" si="7"/>
        <v>0</v>
      </c>
      <c r="F62" s="72"/>
      <c r="G62" s="73"/>
      <c r="H62" s="72"/>
      <c r="I62" s="190"/>
      <c r="J62" s="9"/>
      <c r="K62" s="11"/>
      <c r="L62" s="9"/>
      <c r="M62" s="11"/>
      <c r="N62" s="9"/>
      <c r="O62" s="11"/>
      <c r="P62" s="9"/>
      <c r="Q62" s="11"/>
      <c r="R62" s="9"/>
      <c r="S62" s="11"/>
      <c r="T62" s="9"/>
      <c r="U62" s="11"/>
      <c r="V62" s="9"/>
      <c r="W62" s="11"/>
      <c r="X62" s="9"/>
      <c r="Y62" s="11"/>
      <c r="Z62" s="9"/>
      <c r="AA62" s="11"/>
      <c r="AB62" s="9"/>
      <c r="AC62" s="11"/>
      <c r="AD62" s="9"/>
      <c r="AE62" s="11"/>
      <c r="AF62" s="9"/>
      <c r="AG62" s="11"/>
      <c r="AH62" s="9"/>
      <c r="AI62" s="11"/>
      <c r="AJ62" s="9"/>
      <c r="AK62" s="11"/>
      <c r="AL62" s="9"/>
      <c r="AM62" s="11"/>
      <c r="AN62" s="186"/>
      <c r="AO62" s="6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40"/>
      <c r="BB62" s="40"/>
      <c r="CG62" s="42">
        <v>0</v>
      </c>
      <c r="CH62" s="42">
        <v>0</v>
      </c>
      <c r="CI62" s="42"/>
      <c r="CJ62" s="42"/>
      <c r="CK62" s="42"/>
      <c r="CL62" s="42"/>
    </row>
    <row r="63" spans="1:90" ht="16.149999999999999" customHeight="1" x14ac:dyDescent="0.2">
      <c r="A63" s="671" t="s">
        <v>66</v>
      </c>
      <c r="B63" s="510" t="s">
        <v>35</v>
      </c>
      <c r="C63" s="90">
        <f t="shared" si="4"/>
        <v>0</v>
      </c>
      <c r="D63" s="91">
        <f t="shared" si="7"/>
        <v>0</v>
      </c>
      <c r="E63" s="2">
        <f t="shared" si="7"/>
        <v>0</v>
      </c>
      <c r="F63" s="80"/>
      <c r="G63" s="81"/>
      <c r="H63" s="80"/>
      <c r="I63" s="81"/>
      <c r="J63" s="3"/>
      <c r="K63" s="5"/>
      <c r="L63" s="3"/>
      <c r="M63" s="5"/>
      <c r="N63" s="3"/>
      <c r="O63" s="5"/>
      <c r="P63" s="3"/>
      <c r="Q63" s="5"/>
      <c r="R63" s="3"/>
      <c r="S63" s="5"/>
      <c r="T63" s="3"/>
      <c r="U63" s="5"/>
      <c r="V63" s="3"/>
      <c r="W63" s="5"/>
      <c r="X63" s="3"/>
      <c r="Y63" s="5"/>
      <c r="Z63" s="3"/>
      <c r="AA63" s="5"/>
      <c r="AB63" s="3"/>
      <c r="AC63" s="5"/>
      <c r="AD63" s="3"/>
      <c r="AE63" s="5"/>
      <c r="AF63" s="3"/>
      <c r="AG63" s="5"/>
      <c r="AH63" s="3"/>
      <c r="AI63" s="5"/>
      <c r="AJ63" s="3"/>
      <c r="AK63" s="5"/>
      <c r="AL63" s="3"/>
      <c r="AM63" s="5"/>
      <c r="AN63" s="183"/>
      <c r="AO63" s="6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40"/>
      <c r="BB63" s="40"/>
      <c r="CG63" s="42">
        <v>0</v>
      </c>
      <c r="CH63" s="42">
        <v>0</v>
      </c>
      <c r="CI63" s="42"/>
      <c r="CJ63" s="42"/>
      <c r="CK63" s="42"/>
      <c r="CL63" s="42"/>
    </row>
    <row r="64" spans="1:90" ht="16.149999999999999" customHeight="1" x14ac:dyDescent="0.2">
      <c r="A64" s="565"/>
      <c r="B64" s="508" t="s">
        <v>47</v>
      </c>
      <c r="C64" s="86">
        <f t="shared" si="4"/>
        <v>0</v>
      </c>
      <c r="D64" s="87">
        <f t="shared" si="7"/>
        <v>0</v>
      </c>
      <c r="E64" s="74">
        <f t="shared" si="7"/>
        <v>0</v>
      </c>
      <c r="F64" s="72"/>
      <c r="G64" s="73"/>
      <c r="H64" s="72"/>
      <c r="I64" s="73"/>
      <c r="J64" s="9"/>
      <c r="K64" s="11"/>
      <c r="L64" s="9"/>
      <c r="M64" s="11"/>
      <c r="N64" s="9"/>
      <c r="O64" s="11"/>
      <c r="P64" s="9"/>
      <c r="Q64" s="11"/>
      <c r="R64" s="9"/>
      <c r="S64" s="11"/>
      <c r="T64" s="9"/>
      <c r="U64" s="11"/>
      <c r="V64" s="9"/>
      <c r="W64" s="11"/>
      <c r="X64" s="9"/>
      <c r="Y64" s="11"/>
      <c r="Z64" s="9"/>
      <c r="AA64" s="11"/>
      <c r="AB64" s="9"/>
      <c r="AC64" s="11"/>
      <c r="AD64" s="9"/>
      <c r="AE64" s="11"/>
      <c r="AF64" s="9"/>
      <c r="AG64" s="11"/>
      <c r="AH64" s="9"/>
      <c r="AI64" s="11"/>
      <c r="AJ64" s="9"/>
      <c r="AK64" s="11"/>
      <c r="AL64" s="9"/>
      <c r="AM64" s="11"/>
      <c r="AN64" s="186"/>
      <c r="AO64" s="6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40"/>
      <c r="BB64" s="40"/>
      <c r="CG64" s="42">
        <v>0</v>
      </c>
      <c r="CH64" s="42">
        <v>0</v>
      </c>
      <c r="CI64" s="42"/>
      <c r="CJ64" s="42"/>
      <c r="CK64" s="42"/>
      <c r="CL64" s="42"/>
    </row>
    <row r="65" spans="1:90" ht="16.149999999999999" customHeight="1" x14ac:dyDescent="0.2">
      <c r="A65" s="671" t="s">
        <v>67</v>
      </c>
      <c r="B65" s="510" t="s">
        <v>35</v>
      </c>
      <c r="C65" s="90">
        <f t="shared" si="4"/>
        <v>0</v>
      </c>
      <c r="D65" s="91">
        <f t="shared" si="7"/>
        <v>0</v>
      </c>
      <c r="E65" s="2">
        <f t="shared" si="7"/>
        <v>0</v>
      </c>
      <c r="F65" s="80"/>
      <c r="G65" s="81"/>
      <c r="H65" s="80"/>
      <c r="I65" s="81"/>
      <c r="J65" s="3"/>
      <c r="K65" s="5"/>
      <c r="L65" s="3"/>
      <c r="M65" s="5"/>
      <c r="N65" s="3"/>
      <c r="O65" s="5"/>
      <c r="P65" s="3"/>
      <c r="Q65" s="5"/>
      <c r="R65" s="3"/>
      <c r="S65" s="5"/>
      <c r="T65" s="3"/>
      <c r="U65" s="5"/>
      <c r="V65" s="3"/>
      <c r="W65" s="5"/>
      <c r="X65" s="3"/>
      <c r="Y65" s="5"/>
      <c r="Z65" s="3"/>
      <c r="AA65" s="5"/>
      <c r="AB65" s="3"/>
      <c r="AC65" s="5"/>
      <c r="AD65" s="3"/>
      <c r="AE65" s="5"/>
      <c r="AF65" s="3"/>
      <c r="AG65" s="5"/>
      <c r="AH65" s="3"/>
      <c r="AI65" s="5"/>
      <c r="AJ65" s="3"/>
      <c r="AK65" s="5"/>
      <c r="AL65" s="3"/>
      <c r="AM65" s="5"/>
      <c r="AN65" s="183"/>
      <c r="AO65" s="6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40"/>
      <c r="BB65" s="40"/>
      <c r="CG65" s="42">
        <v>0</v>
      </c>
      <c r="CH65" s="42">
        <v>0</v>
      </c>
      <c r="CI65" s="42"/>
      <c r="CJ65" s="42"/>
      <c r="CK65" s="42"/>
      <c r="CL65" s="42"/>
    </row>
    <row r="66" spans="1:90" ht="16.149999999999999" customHeight="1" x14ac:dyDescent="0.2">
      <c r="A66" s="564"/>
      <c r="B66" s="507" t="s">
        <v>47</v>
      </c>
      <c r="C66" s="114">
        <f t="shared" si="4"/>
        <v>0</v>
      </c>
      <c r="D66" s="115">
        <f t="shared" si="7"/>
        <v>0</v>
      </c>
      <c r="E66" s="69">
        <f t="shared" si="7"/>
        <v>0</v>
      </c>
      <c r="F66" s="43"/>
      <c r="G66" s="44"/>
      <c r="H66" s="43"/>
      <c r="I66" s="44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7"/>
      <c r="AE66" s="8"/>
      <c r="AF66" s="7"/>
      <c r="AG66" s="8"/>
      <c r="AH66" s="7"/>
      <c r="AI66" s="8"/>
      <c r="AJ66" s="7"/>
      <c r="AK66" s="8"/>
      <c r="AL66" s="7"/>
      <c r="AM66" s="8"/>
      <c r="AN66" s="185"/>
      <c r="AO66" s="6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40"/>
      <c r="BB66" s="40"/>
      <c r="CG66" s="42">
        <v>0</v>
      </c>
      <c r="CH66" s="42">
        <v>0</v>
      </c>
      <c r="CI66" s="42"/>
      <c r="CJ66" s="42"/>
      <c r="CK66" s="42"/>
      <c r="CL66" s="42"/>
    </row>
    <row r="67" spans="1:90" ht="16.149999999999999" customHeight="1" x14ac:dyDescent="0.2">
      <c r="A67" s="564"/>
      <c r="B67" s="507" t="s">
        <v>36</v>
      </c>
      <c r="C67" s="114">
        <f t="shared" si="4"/>
        <v>0</v>
      </c>
      <c r="D67" s="115">
        <f t="shared" si="7"/>
        <v>0</v>
      </c>
      <c r="E67" s="69">
        <f t="shared" si="7"/>
        <v>0</v>
      </c>
      <c r="F67" s="43"/>
      <c r="G67" s="44"/>
      <c r="H67" s="43"/>
      <c r="I67" s="44"/>
      <c r="J67" s="7"/>
      <c r="K67" s="8"/>
      <c r="L67" s="7"/>
      <c r="M67" s="8"/>
      <c r="N67" s="7"/>
      <c r="O67" s="8"/>
      <c r="P67" s="7"/>
      <c r="Q67" s="8"/>
      <c r="R67" s="7"/>
      <c r="S67" s="8"/>
      <c r="T67" s="7"/>
      <c r="U67" s="8"/>
      <c r="V67" s="7"/>
      <c r="W67" s="8"/>
      <c r="X67" s="7"/>
      <c r="Y67" s="8"/>
      <c r="Z67" s="7"/>
      <c r="AA67" s="8"/>
      <c r="AB67" s="7"/>
      <c r="AC67" s="8"/>
      <c r="AD67" s="7"/>
      <c r="AE67" s="8"/>
      <c r="AF67" s="7"/>
      <c r="AG67" s="8"/>
      <c r="AH67" s="7"/>
      <c r="AI67" s="8"/>
      <c r="AJ67" s="7"/>
      <c r="AK67" s="8"/>
      <c r="AL67" s="7"/>
      <c r="AM67" s="8"/>
      <c r="AN67" s="185"/>
      <c r="AO67" s="6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40"/>
      <c r="BB67" s="40"/>
      <c r="CG67" s="42">
        <v>0</v>
      </c>
      <c r="CH67" s="42">
        <v>0</v>
      </c>
      <c r="CI67" s="42"/>
      <c r="CJ67" s="42"/>
      <c r="CK67" s="42"/>
      <c r="CL67" s="42"/>
    </row>
    <row r="68" spans="1:90" ht="16.149999999999999" customHeight="1" x14ac:dyDescent="0.2">
      <c r="A68" s="564"/>
      <c r="B68" s="507" t="s">
        <v>62</v>
      </c>
      <c r="C68" s="114">
        <f t="shared" si="4"/>
        <v>0</v>
      </c>
      <c r="D68" s="115">
        <f t="shared" si="7"/>
        <v>0</v>
      </c>
      <c r="E68" s="69">
        <f t="shared" si="7"/>
        <v>0</v>
      </c>
      <c r="F68" s="43"/>
      <c r="G68" s="44"/>
      <c r="H68" s="43"/>
      <c r="I68" s="44"/>
      <c r="J68" s="7"/>
      <c r="K68" s="8"/>
      <c r="L68" s="7"/>
      <c r="M68" s="8"/>
      <c r="N68" s="7"/>
      <c r="O68" s="8"/>
      <c r="P68" s="7"/>
      <c r="Q68" s="8"/>
      <c r="R68" s="7"/>
      <c r="S68" s="8"/>
      <c r="T68" s="7"/>
      <c r="U68" s="8"/>
      <c r="V68" s="7"/>
      <c r="W68" s="8"/>
      <c r="X68" s="7"/>
      <c r="Y68" s="8"/>
      <c r="Z68" s="7"/>
      <c r="AA68" s="8"/>
      <c r="AB68" s="7"/>
      <c r="AC68" s="8"/>
      <c r="AD68" s="7"/>
      <c r="AE68" s="8"/>
      <c r="AF68" s="7"/>
      <c r="AG68" s="8"/>
      <c r="AH68" s="7"/>
      <c r="AI68" s="8"/>
      <c r="AJ68" s="7"/>
      <c r="AK68" s="8"/>
      <c r="AL68" s="7"/>
      <c r="AM68" s="8"/>
      <c r="AN68" s="185"/>
      <c r="AO68" s="6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40"/>
      <c r="BB68" s="40"/>
      <c r="CG68" s="42">
        <v>0</v>
      </c>
      <c r="CH68" s="42">
        <v>0</v>
      </c>
      <c r="CI68" s="42"/>
      <c r="CJ68" s="42"/>
      <c r="CK68" s="42"/>
      <c r="CL68" s="42"/>
    </row>
    <row r="69" spans="1:90" ht="16.149999999999999" customHeight="1" x14ac:dyDescent="0.2">
      <c r="A69" s="564"/>
      <c r="B69" s="507" t="s">
        <v>39</v>
      </c>
      <c r="C69" s="114">
        <f t="shared" si="4"/>
        <v>0</v>
      </c>
      <c r="D69" s="115">
        <f t="shared" si="7"/>
        <v>0</v>
      </c>
      <c r="E69" s="69">
        <f t="shared" si="7"/>
        <v>0</v>
      </c>
      <c r="F69" s="43"/>
      <c r="G69" s="44"/>
      <c r="H69" s="43"/>
      <c r="I69" s="44"/>
      <c r="J69" s="7"/>
      <c r="K69" s="8"/>
      <c r="L69" s="7"/>
      <c r="M69" s="8"/>
      <c r="N69" s="7"/>
      <c r="O69" s="8"/>
      <c r="P69" s="7"/>
      <c r="Q69" s="8"/>
      <c r="R69" s="7"/>
      <c r="S69" s="8"/>
      <c r="T69" s="7"/>
      <c r="U69" s="8"/>
      <c r="V69" s="7"/>
      <c r="W69" s="8"/>
      <c r="X69" s="7"/>
      <c r="Y69" s="8"/>
      <c r="Z69" s="7"/>
      <c r="AA69" s="8"/>
      <c r="AB69" s="7"/>
      <c r="AC69" s="8"/>
      <c r="AD69" s="7"/>
      <c r="AE69" s="8"/>
      <c r="AF69" s="7"/>
      <c r="AG69" s="8"/>
      <c r="AH69" s="7"/>
      <c r="AI69" s="8"/>
      <c r="AJ69" s="7"/>
      <c r="AK69" s="8"/>
      <c r="AL69" s="7"/>
      <c r="AM69" s="8"/>
      <c r="AN69" s="185"/>
      <c r="AO69" s="6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40"/>
      <c r="BB69" s="40"/>
      <c r="CG69" s="42">
        <v>0</v>
      </c>
      <c r="CH69" s="42">
        <v>0</v>
      </c>
      <c r="CI69" s="42"/>
      <c r="CJ69" s="42"/>
      <c r="CK69" s="42"/>
      <c r="CL69" s="42"/>
    </row>
    <row r="70" spans="1:90" ht="16.149999999999999" customHeight="1" x14ac:dyDescent="0.2">
      <c r="A70" s="565"/>
      <c r="B70" s="508" t="s">
        <v>40</v>
      </c>
      <c r="C70" s="86">
        <f t="shared" si="4"/>
        <v>0</v>
      </c>
      <c r="D70" s="87">
        <f t="shared" si="7"/>
        <v>0</v>
      </c>
      <c r="E70" s="74">
        <f t="shared" si="7"/>
        <v>0</v>
      </c>
      <c r="F70" s="72"/>
      <c r="G70" s="73"/>
      <c r="H70" s="72"/>
      <c r="I70" s="73"/>
      <c r="J70" s="9"/>
      <c r="K70" s="11"/>
      <c r="L70" s="9"/>
      <c r="M70" s="11"/>
      <c r="N70" s="9"/>
      <c r="O70" s="11"/>
      <c r="P70" s="9"/>
      <c r="Q70" s="11"/>
      <c r="R70" s="9"/>
      <c r="S70" s="11"/>
      <c r="T70" s="9"/>
      <c r="U70" s="11"/>
      <c r="V70" s="9"/>
      <c r="W70" s="11"/>
      <c r="X70" s="9"/>
      <c r="Y70" s="11"/>
      <c r="Z70" s="9"/>
      <c r="AA70" s="11"/>
      <c r="AB70" s="9"/>
      <c r="AC70" s="11"/>
      <c r="AD70" s="9"/>
      <c r="AE70" s="11"/>
      <c r="AF70" s="9"/>
      <c r="AG70" s="11"/>
      <c r="AH70" s="9"/>
      <c r="AI70" s="11"/>
      <c r="AJ70" s="9"/>
      <c r="AK70" s="11"/>
      <c r="AL70" s="9"/>
      <c r="AM70" s="11"/>
      <c r="AN70" s="186"/>
      <c r="AO70" s="6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40"/>
      <c r="BB70" s="40"/>
      <c r="CG70" s="42">
        <v>0</v>
      </c>
      <c r="CH70" s="42">
        <v>0</v>
      </c>
      <c r="CI70" s="42"/>
      <c r="CJ70" s="42"/>
      <c r="CK70" s="42"/>
      <c r="CL70" s="42"/>
    </row>
    <row r="71" spans="1:90" ht="31.15" customHeight="1" x14ac:dyDescent="0.2">
      <c r="A71" s="366" t="s">
        <v>68</v>
      </c>
      <c r="B71" s="367"/>
      <c r="C71" s="367"/>
      <c r="D71" s="195"/>
      <c r="E71" s="195"/>
      <c r="F71" s="195"/>
      <c r="G71" s="196"/>
      <c r="H71" s="196"/>
      <c r="I71" s="196"/>
      <c r="J71" s="196"/>
      <c r="K71" s="197"/>
      <c r="L71" s="197"/>
      <c r="M71" s="49"/>
      <c r="N71" s="198"/>
      <c r="O71" s="157"/>
      <c r="P71" s="157"/>
      <c r="Q71" s="157"/>
      <c r="R71" s="157"/>
      <c r="S71" s="157"/>
      <c r="T71" s="157"/>
      <c r="U71" s="157"/>
      <c r="V71" s="175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77"/>
      <c r="AP71" s="177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CG71" s="42"/>
      <c r="CH71" s="42"/>
      <c r="CI71" s="42"/>
      <c r="CJ71" s="42"/>
      <c r="CK71" s="42"/>
      <c r="CL71" s="42"/>
    </row>
    <row r="72" spans="1:90" ht="31.15" customHeight="1" x14ac:dyDescent="0.2">
      <c r="A72" s="671" t="s">
        <v>69</v>
      </c>
      <c r="B72" s="691"/>
      <c r="C72" s="692" t="s">
        <v>70</v>
      </c>
      <c r="D72" s="693"/>
      <c r="E72" s="692" t="s">
        <v>71</v>
      </c>
      <c r="F72" s="611"/>
      <c r="G72" s="675" t="s">
        <v>72</v>
      </c>
      <c r="H72" s="693"/>
      <c r="I72" s="675" t="s">
        <v>73</v>
      </c>
      <c r="J72" s="693"/>
      <c r="K72" s="199"/>
      <c r="L72" s="49"/>
      <c r="M72" s="49"/>
      <c r="N72" s="49"/>
      <c r="O72" s="49"/>
      <c r="P72" s="49"/>
      <c r="Q72" s="157"/>
      <c r="R72" s="157"/>
      <c r="S72" s="157"/>
      <c r="T72" s="157"/>
      <c r="U72" s="157"/>
      <c r="V72" s="157"/>
      <c r="W72" s="157"/>
      <c r="X72" s="438"/>
      <c r="Y72" s="439"/>
      <c r="Z72" s="439"/>
      <c r="AA72" s="439"/>
      <c r="AB72" s="439"/>
      <c r="AC72" s="439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77"/>
      <c r="AP72" s="177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CG72" s="42"/>
      <c r="CH72" s="42"/>
      <c r="CI72" s="42"/>
      <c r="CJ72" s="42"/>
      <c r="CK72" s="42"/>
      <c r="CL72" s="42"/>
    </row>
    <row r="73" spans="1:90" ht="31.15" customHeight="1" x14ac:dyDescent="0.2">
      <c r="A73" s="608"/>
      <c r="B73" s="608"/>
      <c r="C73" s="202" t="s">
        <v>74</v>
      </c>
      <c r="D73" s="203" t="s">
        <v>75</v>
      </c>
      <c r="E73" s="202" t="s">
        <v>74</v>
      </c>
      <c r="F73" s="204" t="s">
        <v>75</v>
      </c>
      <c r="G73" s="440" t="s">
        <v>74</v>
      </c>
      <c r="H73" s="203" t="s">
        <v>75</v>
      </c>
      <c r="I73" s="440" t="s">
        <v>74</v>
      </c>
      <c r="J73" s="203" t="s">
        <v>75</v>
      </c>
      <c r="K73" s="50"/>
      <c r="L73" s="49"/>
      <c r="M73" s="49"/>
      <c r="N73" s="49"/>
      <c r="O73" s="49"/>
      <c r="P73" s="49"/>
      <c r="Q73" s="157"/>
      <c r="R73" s="157"/>
      <c r="S73" s="157"/>
      <c r="T73" s="157"/>
      <c r="U73" s="157"/>
      <c r="V73" s="157"/>
      <c r="W73" s="157"/>
      <c r="X73" s="438"/>
      <c r="Y73" s="439"/>
      <c r="Z73" s="439"/>
      <c r="AA73" s="439"/>
      <c r="AB73" s="439"/>
      <c r="AC73" s="439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77"/>
      <c r="AP73" s="177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CG73" s="42"/>
      <c r="CH73" s="42"/>
      <c r="CI73" s="42"/>
      <c r="CJ73" s="42"/>
      <c r="CK73" s="42"/>
      <c r="CL73" s="42"/>
    </row>
    <row r="74" spans="1:90" ht="16.149999999999999" customHeight="1" x14ac:dyDescent="0.2">
      <c r="A74" s="612" t="s">
        <v>76</v>
      </c>
      <c r="B74" s="612"/>
      <c r="C74" s="208"/>
      <c r="D74" s="209"/>
      <c r="E74" s="208"/>
      <c r="F74" s="210"/>
      <c r="G74" s="211"/>
      <c r="H74" s="209"/>
      <c r="I74" s="211"/>
      <c r="J74" s="209"/>
      <c r="K74" s="50"/>
      <c r="L74" s="49"/>
      <c r="M74" s="49"/>
      <c r="N74" s="49"/>
      <c r="O74" s="49"/>
      <c r="P74" s="49"/>
      <c r="Q74" s="157"/>
      <c r="R74" s="157"/>
      <c r="S74" s="157"/>
      <c r="T74" s="157"/>
      <c r="U74" s="157"/>
      <c r="V74" s="157"/>
      <c r="W74" s="157"/>
      <c r="X74" s="438"/>
      <c r="Y74" s="439"/>
      <c r="Z74" s="439"/>
      <c r="AA74" s="439"/>
      <c r="AB74" s="439"/>
      <c r="AC74" s="439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77"/>
      <c r="AP74" s="177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CG74" s="42"/>
      <c r="CH74" s="42"/>
      <c r="CI74" s="42"/>
      <c r="CJ74" s="42"/>
      <c r="CK74" s="42"/>
      <c r="CL74" s="42"/>
    </row>
    <row r="75" spans="1:90" ht="16.149999999999999" customHeight="1" x14ac:dyDescent="0.2">
      <c r="A75" s="613" t="s">
        <v>77</v>
      </c>
      <c r="B75" s="613"/>
      <c r="C75" s="213"/>
      <c r="D75" s="214"/>
      <c r="E75" s="213"/>
      <c r="F75" s="215"/>
      <c r="G75" s="216"/>
      <c r="H75" s="214"/>
      <c r="I75" s="216"/>
      <c r="J75" s="214"/>
      <c r="K75" s="50"/>
      <c r="L75" s="49"/>
      <c r="M75" s="49"/>
      <c r="N75" s="49"/>
      <c r="O75" s="49"/>
      <c r="P75" s="49"/>
      <c r="Q75" s="157"/>
      <c r="R75" s="157"/>
      <c r="S75" s="157"/>
      <c r="T75" s="157"/>
      <c r="U75" s="157"/>
      <c r="V75" s="157"/>
      <c r="W75" s="157"/>
      <c r="X75" s="438"/>
      <c r="Y75" s="439"/>
      <c r="Z75" s="439"/>
      <c r="AA75" s="439"/>
      <c r="AB75" s="439"/>
      <c r="AC75" s="439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77"/>
      <c r="AP75" s="177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CG75" s="42"/>
      <c r="CH75" s="42"/>
      <c r="CI75" s="42"/>
      <c r="CJ75" s="42"/>
      <c r="CK75" s="42"/>
      <c r="CL75" s="42"/>
    </row>
    <row r="76" spans="1:90" ht="16.149999999999999" customHeight="1" x14ac:dyDescent="0.2">
      <c r="A76" s="613" t="s">
        <v>78</v>
      </c>
      <c r="B76" s="613"/>
      <c r="C76" s="213"/>
      <c r="D76" s="214"/>
      <c r="E76" s="213"/>
      <c r="F76" s="215"/>
      <c r="G76" s="216"/>
      <c r="H76" s="214"/>
      <c r="I76" s="216"/>
      <c r="J76" s="214"/>
      <c r="K76" s="50"/>
      <c r="L76" s="49"/>
      <c r="M76" s="49"/>
      <c r="N76" s="49"/>
      <c r="O76" s="49"/>
      <c r="P76" s="49"/>
      <c r="Q76" s="157"/>
      <c r="R76" s="157"/>
      <c r="S76" s="157"/>
      <c r="T76" s="157"/>
      <c r="U76" s="157"/>
      <c r="V76" s="157"/>
      <c r="W76" s="157"/>
      <c r="X76" s="438"/>
      <c r="Y76" s="439"/>
      <c r="Z76" s="439"/>
      <c r="AA76" s="439"/>
      <c r="AB76" s="439"/>
      <c r="AC76" s="439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77"/>
      <c r="AP76" s="177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CG76" s="42"/>
      <c r="CH76" s="42"/>
      <c r="CI76" s="42"/>
      <c r="CJ76" s="42"/>
      <c r="CK76" s="42"/>
      <c r="CL76" s="42"/>
    </row>
    <row r="77" spans="1:90" ht="16.149999999999999" customHeight="1" x14ac:dyDescent="0.2">
      <c r="A77" s="614" t="s">
        <v>79</v>
      </c>
      <c r="B77" s="614"/>
      <c r="C77" s="9"/>
      <c r="D77" s="190"/>
      <c r="E77" s="9"/>
      <c r="F77" s="218"/>
      <c r="G77" s="12"/>
      <c r="H77" s="190"/>
      <c r="I77" s="12"/>
      <c r="J77" s="190"/>
      <c r="K77" s="50"/>
      <c r="L77" s="49"/>
      <c r="M77" s="49"/>
      <c r="N77" s="49"/>
      <c r="O77" s="49"/>
      <c r="P77" s="49"/>
      <c r="Q77" s="157"/>
      <c r="R77" s="157"/>
      <c r="S77" s="157"/>
      <c r="T77" s="157"/>
      <c r="U77" s="157"/>
      <c r="V77" s="157"/>
      <c r="W77" s="157"/>
      <c r="X77" s="438"/>
      <c r="Y77" s="439"/>
      <c r="Z77" s="439"/>
      <c r="AA77" s="439"/>
      <c r="AB77" s="439"/>
      <c r="AC77" s="439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77"/>
      <c r="AP77" s="177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CG77" s="42"/>
      <c r="CH77" s="42"/>
      <c r="CI77" s="42"/>
      <c r="CJ77" s="42"/>
      <c r="CK77" s="42"/>
      <c r="CL77" s="42"/>
    </row>
    <row r="78" spans="1:90" ht="31.15" customHeight="1" x14ac:dyDescent="0.2">
      <c r="A78" s="219" t="s">
        <v>80</v>
      </c>
      <c r="B78" s="220"/>
      <c r="C78" s="221"/>
      <c r="D78" s="221"/>
      <c r="E78" s="221"/>
      <c r="F78" s="221"/>
      <c r="G78" s="221"/>
      <c r="H78" s="221"/>
      <c r="I78" s="222"/>
      <c r="J78" s="220"/>
      <c r="K78" s="197"/>
      <c r="L78" s="197"/>
      <c r="M78" s="49"/>
      <c r="N78" s="223"/>
      <c r="O78" s="157"/>
      <c r="P78" s="157"/>
      <c r="Q78" s="157"/>
      <c r="R78" s="157"/>
      <c r="S78" s="157"/>
      <c r="T78" s="157"/>
      <c r="U78" s="157"/>
      <c r="V78" s="175"/>
      <c r="W78" s="157"/>
      <c r="X78" s="441"/>
      <c r="Y78" s="441"/>
      <c r="Z78" s="441"/>
      <c r="AA78" s="441"/>
      <c r="AB78" s="441"/>
      <c r="AC78" s="441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77"/>
      <c r="AP78" s="177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CG78" s="42"/>
      <c r="CH78" s="42"/>
      <c r="CI78" s="42"/>
      <c r="CJ78" s="42"/>
      <c r="CK78" s="42"/>
      <c r="CL78" s="42"/>
    </row>
    <row r="79" spans="1:90" ht="31.15" customHeight="1" x14ac:dyDescent="0.2">
      <c r="A79" s="130" t="s">
        <v>81</v>
      </c>
      <c r="B79" s="225"/>
      <c r="C79" s="225"/>
      <c r="D79" s="225"/>
      <c r="E79" s="226"/>
      <c r="F79" s="226"/>
      <c r="G79" s="226"/>
      <c r="H79" s="226"/>
      <c r="I79" s="227"/>
      <c r="J79" s="227"/>
      <c r="K79" s="228"/>
      <c r="L79" s="227"/>
      <c r="M79" s="229"/>
      <c r="N79" s="229"/>
      <c r="O79" s="157"/>
      <c r="P79" s="157"/>
      <c r="Q79" s="157"/>
      <c r="R79" s="157"/>
      <c r="S79" s="157"/>
      <c r="T79" s="157"/>
      <c r="U79" s="157"/>
      <c r="V79" s="438"/>
      <c r="W79" s="442"/>
      <c r="X79" s="441"/>
      <c r="Y79" s="441"/>
      <c r="Z79" s="441"/>
      <c r="AA79" s="441"/>
      <c r="AB79" s="441"/>
      <c r="AC79" s="441"/>
      <c r="AD79" s="157"/>
      <c r="AE79" s="157"/>
      <c r="AF79" s="157"/>
      <c r="AG79" s="157"/>
      <c r="AH79" s="441"/>
      <c r="AI79" s="441"/>
      <c r="AJ79" s="441"/>
      <c r="AK79" s="441"/>
      <c r="AL79" s="157"/>
      <c r="AM79" s="157"/>
      <c r="AN79" s="157"/>
      <c r="AO79" s="157"/>
      <c r="AP79" s="157"/>
      <c r="CG79" s="42"/>
      <c r="CH79" s="42"/>
      <c r="CI79" s="42"/>
      <c r="CJ79" s="42"/>
      <c r="CK79" s="42"/>
      <c r="CL79" s="42"/>
    </row>
    <row r="80" spans="1:90" ht="24.6" customHeight="1" x14ac:dyDescent="0.2">
      <c r="A80" s="671" t="s">
        <v>82</v>
      </c>
      <c r="B80" s="671" t="s">
        <v>83</v>
      </c>
      <c r="C80" s="672" t="s">
        <v>84</v>
      </c>
      <c r="D80" s="673" t="s">
        <v>85</v>
      </c>
      <c r="E80" s="444"/>
      <c r="F80" s="445"/>
      <c r="G80" s="446"/>
      <c r="H80" s="446"/>
      <c r="I80" s="157"/>
      <c r="J80" s="157"/>
      <c r="K80" s="157"/>
      <c r="L80" s="157"/>
      <c r="M80" s="157"/>
      <c r="N80" s="157"/>
      <c r="O80" s="157"/>
      <c r="P80" s="157"/>
      <c r="Q80" s="175"/>
      <c r="R80" s="157"/>
      <c r="S80" s="157"/>
      <c r="T80" s="157"/>
      <c r="U80" s="59"/>
      <c r="V80" s="447"/>
      <c r="W80" s="447"/>
      <c r="X80" s="60"/>
      <c r="Y80" s="60"/>
      <c r="Z80" s="235"/>
      <c r="AA80" s="235"/>
      <c r="AB80" s="235"/>
      <c r="AC80" s="157"/>
      <c r="AD80" s="157"/>
      <c r="AE80" s="157"/>
      <c r="AF80" s="157"/>
      <c r="AG80" s="59"/>
      <c r="AH80" s="447"/>
      <c r="AI80" s="447"/>
      <c r="AJ80" s="447"/>
      <c r="AK80" s="448"/>
      <c r="CG80" s="42"/>
      <c r="CH80" s="42"/>
      <c r="CI80" s="42"/>
      <c r="CJ80" s="42"/>
      <c r="CK80" s="42"/>
      <c r="CL80" s="42"/>
    </row>
    <row r="81" spans="1:90" ht="24.6" customHeight="1" x14ac:dyDescent="0.2">
      <c r="A81" s="565"/>
      <c r="B81" s="565"/>
      <c r="C81" s="616"/>
      <c r="D81" s="580"/>
      <c r="E81" s="56"/>
      <c r="F81" s="157"/>
      <c r="G81" s="157"/>
      <c r="H81" s="237"/>
      <c r="I81" s="238"/>
      <c r="J81" s="238"/>
      <c r="K81" s="157"/>
      <c r="L81" s="157"/>
      <c r="M81" s="157"/>
      <c r="N81" s="157"/>
      <c r="O81" s="157"/>
      <c r="P81" s="157"/>
      <c r="Q81" s="157"/>
      <c r="R81" s="157"/>
      <c r="S81" s="175"/>
      <c r="T81" s="157"/>
      <c r="U81" s="157"/>
      <c r="V81" s="441"/>
      <c r="W81" s="447"/>
      <c r="X81" s="447"/>
      <c r="Y81" s="447"/>
      <c r="Z81" s="447"/>
      <c r="AA81" s="447"/>
      <c r="AB81" s="441"/>
      <c r="AC81" s="157"/>
      <c r="AD81" s="157"/>
      <c r="AE81" s="157"/>
      <c r="AF81" s="157"/>
      <c r="AG81" s="157"/>
      <c r="AH81" s="441"/>
      <c r="AI81" s="447"/>
      <c r="AJ81" s="447"/>
      <c r="AK81" s="448"/>
      <c r="CG81" s="42"/>
      <c r="CH81" s="42"/>
      <c r="CI81" s="42"/>
      <c r="CJ81" s="42"/>
      <c r="CK81" s="42"/>
      <c r="CL81" s="42"/>
    </row>
    <row r="82" spans="1:90" ht="16.149999999999999" customHeight="1" x14ac:dyDescent="0.2">
      <c r="A82" s="239" t="s">
        <v>86</v>
      </c>
      <c r="B82" s="240">
        <v>47</v>
      </c>
      <c r="C82" s="241">
        <v>5</v>
      </c>
      <c r="D82" s="242"/>
      <c r="E82" s="56"/>
      <c r="F82" s="157"/>
      <c r="G82" s="157"/>
      <c r="H82" s="237"/>
      <c r="I82" s="238"/>
      <c r="J82" s="238"/>
      <c r="K82" s="157"/>
      <c r="L82" s="157"/>
      <c r="M82" s="157"/>
      <c r="N82" s="157"/>
      <c r="O82" s="157"/>
      <c r="P82" s="157"/>
      <c r="Q82" s="157"/>
      <c r="R82" s="157"/>
      <c r="S82" s="175"/>
      <c r="T82" s="157"/>
      <c r="U82" s="157"/>
      <c r="V82" s="441"/>
      <c r="W82" s="447"/>
      <c r="X82" s="447"/>
      <c r="Y82" s="447"/>
      <c r="Z82" s="447"/>
      <c r="AA82" s="447"/>
      <c r="AB82" s="441"/>
      <c r="AC82" s="157"/>
      <c r="AD82" s="157"/>
      <c r="AE82" s="157"/>
      <c r="AF82" s="157"/>
      <c r="AG82" s="157"/>
      <c r="AH82" s="441"/>
      <c r="AI82" s="447"/>
      <c r="AJ82" s="447"/>
      <c r="AK82" s="448"/>
      <c r="CG82" s="42"/>
      <c r="CH82" s="42"/>
      <c r="CI82" s="42"/>
      <c r="CJ82" s="42"/>
      <c r="CK82" s="42"/>
      <c r="CL82" s="42"/>
    </row>
    <row r="83" spans="1:90" ht="16.149999999999999" customHeight="1" x14ac:dyDescent="0.2">
      <c r="A83" s="243" t="s">
        <v>87</v>
      </c>
      <c r="B83" s="244">
        <v>85</v>
      </c>
      <c r="C83" s="245">
        <v>20</v>
      </c>
      <c r="D83" s="246">
        <v>20</v>
      </c>
      <c r="E83" s="56"/>
      <c r="F83" s="157"/>
      <c r="G83" s="157"/>
      <c r="H83" s="237"/>
      <c r="I83" s="238"/>
      <c r="J83" s="238"/>
      <c r="K83" s="157"/>
      <c r="L83" s="157"/>
      <c r="M83" s="157"/>
      <c r="N83" s="157"/>
      <c r="O83" s="157"/>
      <c r="P83" s="157"/>
      <c r="Q83" s="157"/>
      <c r="R83" s="157"/>
      <c r="S83" s="175"/>
      <c r="T83" s="157"/>
      <c r="U83" s="157"/>
      <c r="V83" s="441"/>
      <c r="W83" s="447"/>
      <c r="X83" s="447"/>
      <c r="Y83" s="447"/>
      <c r="Z83" s="447"/>
      <c r="AA83" s="447"/>
      <c r="AB83" s="441"/>
      <c r="AC83" s="157"/>
      <c r="AD83" s="157"/>
      <c r="AE83" s="157"/>
      <c r="AF83" s="157"/>
      <c r="AG83" s="157"/>
      <c r="AH83" s="441"/>
      <c r="AI83" s="447"/>
      <c r="AJ83" s="447"/>
      <c r="AK83" s="448"/>
      <c r="CG83" s="42"/>
      <c r="CH83" s="42"/>
      <c r="CI83" s="42"/>
      <c r="CJ83" s="42"/>
      <c r="CK83" s="42"/>
      <c r="CL83" s="42"/>
    </row>
    <row r="84" spans="1:90" ht="27.75" customHeight="1" x14ac:dyDescent="0.2">
      <c r="A84" s="247" t="s">
        <v>88</v>
      </c>
      <c r="B84" s="248"/>
      <c r="C84" s="249"/>
      <c r="D84" s="250"/>
      <c r="E84" s="56"/>
      <c r="F84" s="157"/>
      <c r="G84" s="157"/>
      <c r="H84" s="237"/>
      <c r="I84" s="238"/>
      <c r="J84" s="238"/>
      <c r="K84" s="157"/>
      <c r="L84" s="157"/>
      <c r="M84" s="157"/>
      <c r="N84" s="157"/>
      <c r="O84" s="157"/>
      <c r="P84" s="157"/>
      <c r="Q84" s="157"/>
      <c r="R84" s="157"/>
      <c r="S84" s="175"/>
      <c r="T84" s="157"/>
      <c r="U84" s="157"/>
      <c r="V84" s="441"/>
      <c r="W84" s="447"/>
      <c r="X84" s="447"/>
      <c r="Y84" s="447"/>
      <c r="Z84" s="447"/>
      <c r="AA84" s="447"/>
      <c r="AB84" s="441"/>
      <c r="AC84" s="157"/>
      <c r="AD84" s="157"/>
      <c r="AE84" s="157"/>
      <c r="AF84" s="157"/>
      <c r="AG84" s="157"/>
      <c r="AH84" s="441"/>
      <c r="AI84" s="447"/>
      <c r="AJ84" s="447"/>
      <c r="AK84" s="448"/>
      <c r="CG84" s="42"/>
      <c r="CH84" s="42"/>
      <c r="CI84" s="42"/>
      <c r="CJ84" s="42"/>
      <c r="CK84" s="42"/>
      <c r="CL84" s="42"/>
    </row>
    <row r="85" spans="1:90" ht="27.75" customHeight="1" x14ac:dyDescent="0.2">
      <c r="A85" s="247" t="s">
        <v>89</v>
      </c>
      <c r="B85" s="248"/>
      <c r="C85" s="249"/>
      <c r="D85" s="250"/>
      <c r="E85" s="56"/>
      <c r="F85" s="157"/>
      <c r="G85" s="157"/>
      <c r="H85" s="237"/>
      <c r="I85" s="238"/>
      <c r="J85" s="238"/>
      <c r="K85" s="157"/>
      <c r="L85" s="157"/>
      <c r="M85" s="157"/>
      <c r="N85" s="157"/>
      <c r="O85" s="157"/>
      <c r="P85" s="157"/>
      <c r="Q85" s="157"/>
      <c r="R85" s="157"/>
      <c r="S85" s="175"/>
      <c r="T85" s="157"/>
      <c r="U85" s="157"/>
      <c r="V85" s="441"/>
      <c r="W85" s="447"/>
      <c r="X85" s="447"/>
      <c r="Y85" s="447"/>
      <c r="Z85" s="447"/>
      <c r="AA85" s="447"/>
      <c r="AB85" s="441"/>
      <c r="AC85" s="157"/>
      <c r="AD85" s="157"/>
      <c r="AE85" s="157"/>
      <c r="AF85" s="157"/>
      <c r="AG85" s="157"/>
      <c r="AH85" s="441"/>
      <c r="AI85" s="447"/>
      <c r="AJ85" s="447"/>
      <c r="AK85" s="448"/>
      <c r="CG85" s="42"/>
      <c r="CH85" s="42"/>
      <c r="CI85" s="42"/>
      <c r="CJ85" s="42"/>
      <c r="CK85" s="42"/>
      <c r="CL85" s="42"/>
    </row>
    <row r="86" spans="1:90" ht="18" customHeight="1" x14ac:dyDescent="0.2">
      <c r="A86" s="251" t="s">
        <v>90</v>
      </c>
      <c r="B86" s="248"/>
      <c r="C86" s="249"/>
      <c r="D86" s="250"/>
      <c r="E86" s="56"/>
      <c r="F86" s="157"/>
      <c r="G86" s="157"/>
      <c r="H86" s="237"/>
      <c r="I86" s="238"/>
      <c r="J86" s="238"/>
      <c r="K86" s="157"/>
      <c r="L86" s="157"/>
      <c r="M86" s="157"/>
      <c r="N86" s="157"/>
      <c r="O86" s="157"/>
      <c r="P86" s="157"/>
      <c r="Q86" s="157"/>
      <c r="R86" s="157"/>
      <c r="S86" s="175"/>
      <c r="T86" s="157"/>
      <c r="U86" s="157"/>
      <c r="V86" s="441"/>
      <c r="W86" s="447"/>
      <c r="X86" s="447"/>
      <c r="Y86" s="447"/>
      <c r="Z86" s="447"/>
      <c r="AA86" s="447"/>
      <c r="AB86" s="441"/>
      <c r="AC86" s="157"/>
      <c r="AD86" s="157"/>
      <c r="AE86" s="157"/>
      <c r="AF86" s="157"/>
      <c r="AG86" s="157"/>
      <c r="AH86" s="441"/>
      <c r="AI86" s="447"/>
      <c r="AJ86" s="447"/>
      <c r="AK86" s="448"/>
      <c r="CG86" s="42"/>
      <c r="CH86" s="42"/>
      <c r="CI86" s="42"/>
      <c r="CJ86" s="42"/>
      <c r="CK86" s="42"/>
      <c r="CL86" s="42"/>
    </row>
    <row r="87" spans="1:90" ht="27.75" customHeight="1" x14ac:dyDescent="0.2">
      <c r="A87" s="252" t="s">
        <v>91</v>
      </c>
      <c r="B87" s="248"/>
      <c r="C87" s="249"/>
      <c r="D87" s="250"/>
      <c r="E87" s="56"/>
      <c r="F87" s="157"/>
      <c r="G87" s="157"/>
      <c r="H87" s="237"/>
      <c r="I87" s="238"/>
      <c r="J87" s="238"/>
      <c r="K87" s="157"/>
      <c r="L87" s="157"/>
      <c r="M87" s="157"/>
      <c r="N87" s="157"/>
      <c r="O87" s="157"/>
      <c r="P87" s="157"/>
      <c r="Q87" s="157"/>
      <c r="R87" s="157"/>
      <c r="S87" s="175"/>
      <c r="T87" s="157"/>
      <c r="U87" s="157"/>
      <c r="V87" s="441"/>
      <c r="W87" s="447"/>
      <c r="X87" s="447"/>
      <c r="Y87" s="447"/>
      <c r="Z87" s="447"/>
      <c r="AA87" s="447"/>
      <c r="AB87" s="441"/>
      <c r="AC87" s="157"/>
      <c r="AD87" s="157"/>
      <c r="AE87" s="157"/>
      <c r="AF87" s="157"/>
      <c r="AG87" s="157"/>
      <c r="AH87" s="441"/>
      <c r="AI87" s="447"/>
      <c r="AJ87" s="447"/>
      <c r="AK87" s="448"/>
      <c r="CG87" s="42"/>
      <c r="CH87" s="42"/>
      <c r="CI87" s="42"/>
      <c r="CJ87" s="42"/>
      <c r="CK87" s="42"/>
      <c r="CL87" s="42"/>
    </row>
    <row r="88" spans="1:90" ht="27.75" customHeight="1" x14ac:dyDescent="0.2">
      <c r="A88" s="252" t="s">
        <v>92</v>
      </c>
      <c r="B88" s="248"/>
      <c r="C88" s="249"/>
      <c r="D88" s="250"/>
      <c r="E88" s="56"/>
      <c r="F88" s="157"/>
      <c r="G88" s="157"/>
      <c r="H88" s="237"/>
      <c r="I88" s="238"/>
      <c r="J88" s="238"/>
      <c r="K88" s="157"/>
      <c r="L88" s="157"/>
      <c r="M88" s="157"/>
      <c r="N88" s="157"/>
      <c r="O88" s="157"/>
      <c r="P88" s="157"/>
      <c r="Q88" s="157"/>
      <c r="R88" s="157"/>
      <c r="S88" s="175"/>
      <c r="T88" s="157"/>
      <c r="U88" s="157"/>
      <c r="V88" s="441"/>
      <c r="W88" s="447"/>
      <c r="X88" s="447"/>
      <c r="Y88" s="447"/>
      <c r="Z88" s="447"/>
      <c r="AA88" s="447"/>
      <c r="AB88" s="441"/>
      <c r="AC88" s="157"/>
      <c r="AD88" s="157"/>
      <c r="AE88" s="157"/>
      <c r="AF88" s="157"/>
      <c r="AG88" s="157"/>
      <c r="AH88" s="441"/>
      <c r="AI88" s="447"/>
      <c r="AJ88" s="253"/>
      <c r="AK88" s="254"/>
      <c r="CG88" s="42"/>
      <c r="CH88" s="42"/>
      <c r="CI88" s="42"/>
      <c r="CJ88" s="42"/>
      <c r="CK88" s="42"/>
      <c r="CL88" s="42"/>
    </row>
    <row r="89" spans="1:90" ht="27.75" customHeight="1" x14ac:dyDescent="0.2">
      <c r="A89" s="255" t="s">
        <v>93</v>
      </c>
      <c r="B89" s="256"/>
      <c r="C89" s="257"/>
      <c r="D89" s="258"/>
      <c r="E89" s="56"/>
      <c r="F89" s="157"/>
      <c r="G89" s="157"/>
      <c r="H89" s="237"/>
      <c r="I89" s="238"/>
      <c r="J89" s="238"/>
      <c r="K89" s="157"/>
      <c r="L89" s="157"/>
      <c r="M89" s="157"/>
      <c r="N89" s="157"/>
      <c r="O89" s="157"/>
      <c r="P89" s="157"/>
      <c r="Q89" s="157"/>
      <c r="R89" s="157"/>
      <c r="S89" s="175"/>
      <c r="T89" s="157"/>
      <c r="U89" s="157"/>
      <c r="V89" s="441"/>
      <c r="W89" s="447"/>
      <c r="X89" s="447"/>
      <c r="Y89" s="447"/>
      <c r="Z89" s="447"/>
      <c r="AA89" s="447"/>
      <c r="AB89" s="441"/>
      <c r="AC89" s="157"/>
      <c r="AD89" s="157"/>
      <c r="AE89" s="157"/>
      <c r="AF89" s="157"/>
      <c r="AG89" s="157"/>
      <c r="AH89" s="441"/>
      <c r="AI89" s="502"/>
      <c r="AJ89" s="447"/>
      <c r="AK89" s="448"/>
      <c r="AL89" s="448"/>
      <c r="AM89" s="448"/>
      <c r="AN89" s="448"/>
      <c r="AO89" s="448"/>
      <c r="AP89" s="448"/>
      <c r="AQ89" s="448"/>
      <c r="CG89" s="42"/>
      <c r="CH89" s="42"/>
      <c r="CI89" s="42"/>
      <c r="CJ89" s="42"/>
      <c r="CK89" s="42"/>
      <c r="CL89" s="42"/>
    </row>
    <row r="90" spans="1:90" ht="31.15" customHeight="1" x14ac:dyDescent="0.2">
      <c r="A90" s="260" t="s">
        <v>94</v>
      </c>
      <c r="B90" s="197"/>
      <c r="C90" s="197"/>
      <c r="D90" s="197"/>
      <c r="E90" s="144"/>
      <c r="F90" s="197"/>
      <c r="G90" s="197"/>
      <c r="H90" s="157"/>
      <c r="I90" s="157"/>
      <c r="J90" s="157"/>
      <c r="K90" s="23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438"/>
      <c r="W90" s="441"/>
      <c r="X90" s="441"/>
      <c r="Y90" s="441"/>
      <c r="Z90" s="441"/>
      <c r="AA90" s="441"/>
      <c r="AB90" s="441"/>
      <c r="AC90" s="157"/>
      <c r="AD90" s="157"/>
      <c r="AE90" s="157"/>
      <c r="AF90" s="157"/>
      <c r="AG90" s="157"/>
      <c r="AH90" s="157"/>
      <c r="AI90" s="157"/>
      <c r="AJ90" s="441"/>
      <c r="AK90" s="441"/>
      <c r="AL90" s="441"/>
      <c r="AM90" s="441"/>
      <c r="AN90" s="441"/>
      <c r="AO90" s="441"/>
      <c r="AP90" s="441"/>
      <c r="AQ90" s="448"/>
      <c r="CG90" s="42"/>
      <c r="CH90" s="42"/>
      <c r="CI90" s="42"/>
      <c r="CJ90" s="42"/>
      <c r="CK90" s="42"/>
      <c r="CL90" s="42"/>
    </row>
    <row r="91" spans="1:90" ht="16.149999999999999" customHeight="1" x14ac:dyDescent="0.2">
      <c r="A91" s="671" t="s">
        <v>95</v>
      </c>
      <c r="B91" s="671" t="s">
        <v>96</v>
      </c>
      <c r="C91" s="674" t="s">
        <v>97</v>
      </c>
      <c r="D91" s="675"/>
      <c r="E91" s="1"/>
      <c r="F91" s="49"/>
      <c r="G91" s="157"/>
      <c r="H91" s="157"/>
      <c r="I91" s="157"/>
      <c r="J91" s="237"/>
      <c r="K91" s="261"/>
      <c r="L91" s="238"/>
      <c r="M91" s="157"/>
      <c r="N91" s="157"/>
      <c r="O91" s="157"/>
      <c r="P91" s="157"/>
      <c r="Q91" s="157"/>
      <c r="R91" s="157"/>
      <c r="S91" s="157"/>
      <c r="T91" s="157"/>
      <c r="U91" s="175"/>
      <c r="V91" s="441"/>
      <c r="W91" s="441"/>
      <c r="X91" s="441"/>
      <c r="Y91" s="439"/>
      <c r="Z91" s="439"/>
      <c r="AA91" s="439"/>
      <c r="AB91" s="439"/>
      <c r="AC91" s="262"/>
      <c r="AD91" s="441"/>
      <c r="AE91" s="157"/>
      <c r="AF91" s="157"/>
      <c r="AG91" s="157"/>
      <c r="AH91" s="157"/>
      <c r="AI91" s="157"/>
      <c r="AJ91" s="441"/>
      <c r="AK91" s="439"/>
      <c r="AL91" s="439"/>
      <c r="AM91" s="439"/>
      <c r="AN91" s="439"/>
      <c r="AO91" s="439"/>
      <c r="AP91" s="439"/>
      <c r="AQ91" s="448"/>
      <c r="CG91" s="42"/>
      <c r="CH91" s="42"/>
      <c r="CI91" s="42"/>
      <c r="CJ91" s="42"/>
      <c r="CK91" s="42"/>
      <c r="CL91" s="42"/>
    </row>
    <row r="92" spans="1:90" ht="27.75" customHeight="1" x14ac:dyDescent="0.2">
      <c r="A92" s="565"/>
      <c r="B92" s="565"/>
      <c r="C92" s="202" t="s">
        <v>98</v>
      </c>
      <c r="D92" s="513" t="s">
        <v>99</v>
      </c>
      <c r="E92" s="1"/>
      <c r="F92" s="49"/>
      <c r="G92" s="157"/>
      <c r="H92" s="157"/>
      <c r="I92" s="157"/>
      <c r="J92" s="237"/>
      <c r="K92" s="261"/>
      <c r="L92" s="238"/>
      <c r="M92" s="157"/>
      <c r="N92" s="157"/>
      <c r="O92" s="157"/>
      <c r="P92" s="157"/>
      <c r="Q92" s="157"/>
      <c r="R92" s="157"/>
      <c r="S92" s="157"/>
      <c r="T92" s="157"/>
      <c r="U92" s="175"/>
      <c r="V92" s="441"/>
      <c r="W92" s="441"/>
      <c r="X92" s="441"/>
      <c r="Y92" s="439"/>
      <c r="Z92" s="439"/>
      <c r="AA92" s="439"/>
      <c r="AB92" s="439"/>
      <c r="AC92" s="262"/>
      <c r="AD92" s="441"/>
      <c r="AE92" s="157"/>
      <c r="AF92" s="157"/>
      <c r="AG92" s="157"/>
      <c r="AH92" s="157"/>
      <c r="AI92" s="157"/>
      <c r="AJ92" s="441"/>
      <c r="AK92" s="439"/>
      <c r="AL92" s="439"/>
      <c r="AM92" s="439"/>
      <c r="AN92" s="439"/>
      <c r="AO92" s="439"/>
      <c r="AP92" s="439"/>
      <c r="AQ92" s="448"/>
      <c r="CG92" s="42"/>
      <c r="CH92" s="42"/>
      <c r="CI92" s="42"/>
      <c r="CJ92" s="42"/>
      <c r="CK92" s="42"/>
      <c r="CL92" s="42"/>
    </row>
    <row r="93" spans="1:90" ht="16.149999999999999" customHeight="1" x14ac:dyDescent="0.2">
      <c r="A93" s="510" t="s">
        <v>100</v>
      </c>
      <c r="B93" s="22">
        <v>1</v>
      </c>
      <c r="C93" s="3"/>
      <c r="D93" s="4"/>
      <c r="E93" s="1"/>
      <c r="F93" s="49"/>
      <c r="G93" s="157"/>
      <c r="H93" s="157"/>
      <c r="I93" s="157"/>
      <c r="J93" s="237"/>
      <c r="K93" s="264"/>
      <c r="L93" s="238"/>
      <c r="M93" s="157"/>
      <c r="N93" s="157"/>
      <c r="O93" s="157"/>
      <c r="P93" s="157"/>
      <c r="Q93" s="157"/>
      <c r="R93" s="157"/>
      <c r="S93" s="157"/>
      <c r="T93" s="157"/>
      <c r="U93" s="175"/>
      <c r="V93" s="441"/>
      <c r="W93" s="441"/>
      <c r="X93" s="441"/>
      <c r="Y93" s="439"/>
      <c r="Z93" s="439"/>
      <c r="AA93" s="439"/>
      <c r="AB93" s="439"/>
      <c r="AC93" s="262"/>
      <c r="AD93" s="441"/>
      <c r="AE93" s="157"/>
      <c r="AF93" s="157"/>
      <c r="AG93" s="157"/>
      <c r="AH93" s="157"/>
      <c r="AI93" s="157"/>
      <c r="AJ93" s="441"/>
      <c r="AK93" s="439"/>
      <c r="AL93" s="439"/>
      <c r="AM93" s="439"/>
      <c r="AN93" s="439"/>
      <c r="AO93" s="439"/>
      <c r="AP93" s="439"/>
      <c r="AQ93" s="448"/>
      <c r="CG93" s="42"/>
      <c r="CH93" s="42"/>
      <c r="CI93" s="42"/>
      <c r="CJ93" s="42"/>
      <c r="CK93" s="42"/>
      <c r="CL93" s="42"/>
    </row>
    <row r="94" spans="1:90" ht="16.149999999999999" customHeight="1" x14ac:dyDescent="0.2">
      <c r="A94" s="507" t="s">
        <v>101</v>
      </c>
      <c r="B94" s="16">
        <v>1</v>
      </c>
      <c r="C94" s="7"/>
      <c r="D94" s="14"/>
      <c r="E94" s="1"/>
      <c r="F94" s="49"/>
      <c r="G94" s="157"/>
      <c r="H94" s="157"/>
      <c r="I94" s="157"/>
      <c r="J94" s="237"/>
      <c r="K94" s="264"/>
      <c r="L94" s="238"/>
      <c r="M94" s="157"/>
      <c r="N94" s="157"/>
      <c r="O94" s="157"/>
      <c r="P94" s="157"/>
      <c r="Q94" s="157"/>
      <c r="R94" s="157"/>
      <c r="S94" s="157"/>
      <c r="T94" s="157"/>
      <c r="U94" s="175"/>
      <c r="V94" s="441"/>
      <c r="W94" s="441"/>
      <c r="X94" s="441"/>
      <c r="Y94" s="439"/>
      <c r="Z94" s="439"/>
      <c r="AA94" s="439"/>
      <c r="AB94" s="439"/>
      <c r="AC94" s="262"/>
      <c r="AD94" s="441"/>
      <c r="AE94" s="157"/>
      <c r="AF94" s="157"/>
      <c r="AG94" s="157"/>
      <c r="AH94" s="157"/>
      <c r="AI94" s="157"/>
      <c r="AJ94" s="441"/>
      <c r="AK94" s="439"/>
      <c r="AL94" s="439"/>
      <c r="AM94" s="439"/>
      <c r="AN94" s="439"/>
      <c r="AO94" s="439"/>
      <c r="AP94" s="439"/>
      <c r="AQ94" s="448"/>
      <c r="CG94" s="42"/>
      <c r="CH94" s="42"/>
      <c r="CI94" s="42"/>
      <c r="CJ94" s="42"/>
      <c r="CK94" s="42"/>
      <c r="CL94" s="42"/>
    </row>
    <row r="95" spans="1:90" ht="16.149999999999999" customHeight="1" x14ac:dyDescent="0.2">
      <c r="A95" s="507" t="s">
        <v>102</v>
      </c>
      <c r="B95" s="16"/>
      <c r="C95" s="7"/>
      <c r="D95" s="14"/>
      <c r="E95" s="1"/>
      <c r="F95" s="49"/>
      <c r="G95" s="157"/>
      <c r="H95" s="157"/>
      <c r="I95" s="157"/>
      <c r="J95" s="157"/>
      <c r="K95" s="265"/>
      <c r="L95" s="238"/>
      <c r="M95" s="157"/>
      <c r="N95" s="157"/>
      <c r="O95" s="157"/>
      <c r="P95" s="157"/>
      <c r="Q95" s="157"/>
      <c r="R95" s="157"/>
      <c r="S95" s="157"/>
      <c r="T95" s="157"/>
      <c r="U95" s="175"/>
      <c r="V95" s="441"/>
      <c r="W95" s="441"/>
      <c r="X95" s="441"/>
      <c r="Y95" s="439"/>
      <c r="Z95" s="439"/>
      <c r="AA95" s="439"/>
      <c r="AB95" s="439"/>
      <c r="AC95" s="262"/>
      <c r="AD95" s="441"/>
      <c r="AE95" s="157"/>
      <c r="AF95" s="157"/>
      <c r="AG95" s="157"/>
      <c r="AH95" s="157"/>
      <c r="AI95" s="157"/>
      <c r="AJ95" s="441"/>
      <c r="AK95" s="439"/>
      <c r="AL95" s="439"/>
      <c r="AM95" s="439"/>
      <c r="AN95" s="439"/>
      <c r="AO95" s="439"/>
      <c r="AP95" s="439"/>
      <c r="AQ95" s="448"/>
      <c r="CG95" s="42"/>
      <c r="CH95" s="42"/>
      <c r="CI95" s="42"/>
      <c r="CJ95" s="42"/>
      <c r="CK95" s="42"/>
      <c r="CL95" s="42"/>
    </row>
    <row r="96" spans="1:90" ht="16.149999999999999" customHeight="1" x14ac:dyDescent="0.2">
      <c r="A96" s="507" t="s">
        <v>103</v>
      </c>
      <c r="B96" s="16"/>
      <c r="C96" s="7"/>
      <c r="D96" s="14"/>
      <c r="E96" s="1"/>
      <c r="F96" s="49"/>
      <c r="G96" s="157"/>
      <c r="H96" s="157"/>
      <c r="I96" s="157"/>
      <c r="J96" s="157"/>
      <c r="K96" s="265"/>
      <c r="L96" s="238"/>
      <c r="M96" s="157"/>
      <c r="N96" s="157"/>
      <c r="O96" s="157"/>
      <c r="P96" s="157"/>
      <c r="Q96" s="157"/>
      <c r="R96" s="157"/>
      <c r="S96" s="157"/>
      <c r="T96" s="157"/>
      <c r="U96" s="175"/>
      <c r="V96" s="441"/>
      <c r="W96" s="441"/>
      <c r="X96" s="441"/>
      <c r="Y96" s="439"/>
      <c r="Z96" s="439"/>
      <c r="AA96" s="439"/>
      <c r="AB96" s="439"/>
      <c r="AC96" s="262"/>
      <c r="AD96" s="441"/>
      <c r="AE96" s="157"/>
      <c r="AF96" s="157"/>
      <c r="AG96" s="157"/>
      <c r="AH96" s="157"/>
      <c r="AI96" s="157"/>
      <c r="AJ96" s="441"/>
      <c r="AK96" s="439"/>
      <c r="AL96" s="439"/>
      <c r="AM96" s="439"/>
      <c r="AN96" s="439"/>
      <c r="AO96" s="439"/>
      <c r="AP96" s="439"/>
      <c r="AQ96" s="448"/>
      <c r="CG96" s="42"/>
      <c r="CH96" s="42"/>
      <c r="CI96" s="42"/>
      <c r="CJ96" s="42"/>
      <c r="CK96" s="42"/>
      <c r="CL96" s="42"/>
    </row>
    <row r="97" spans="1:90" ht="16.149999999999999" customHeight="1" x14ac:dyDescent="0.2">
      <c r="A97" s="507" t="s">
        <v>104</v>
      </c>
      <c r="B97" s="16"/>
      <c r="C97" s="7"/>
      <c r="D97" s="14"/>
      <c r="E97" s="1"/>
      <c r="F97" s="49"/>
      <c r="G97" s="157"/>
      <c r="H97" s="157"/>
      <c r="I97" s="157"/>
      <c r="J97" s="157"/>
      <c r="K97" s="265"/>
      <c r="L97" s="238"/>
      <c r="M97" s="157"/>
      <c r="N97" s="157"/>
      <c r="O97" s="157"/>
      <c r="P97" s="157"/>
      <c r="Q97" s="157"/>
      <c r="R97" s="157"/>
      <c r="S97" s="157"/>
      <c r="T97" s="157"/>
      <c r="U97" s="175"/>
      <c r="V97" s="441"/>
      <c r="W97" s="441"/>
      <c r="X97" s="441"/>
      <c r="Y97" s="439"/>
      <c r="Z97" s="439"/>
      <c r="AA97" s="439"/>
      <c r="AB97" s="439"/>
      <c r="AC97" s="262"/>
      <c r="AD97" s="441"/>
      <c r="AE97" s="157"/>
      <c r="AF97" s="157"/>
      <c r="AG97" s="157"/>
      <c r="AH97" s="157"/>
      <c r="AI97" s="157"/>
      <c r="AJ97" s="441"/>
      <c r="AK97" s="439"/>
      <c r="AL97" s="439"/>
      <c r="AM97" s="439"/>
      <c r="AN97" s="439"/>
      <c r="AO97" s="439"/>
      <c r="AP97" s="439"/>
      <c r="AQ97" s="448"/>
      <c r="CG97" s="42"/>
      <c r="CH97" s="42"/>
      <c r="CI97" s="42"/>
      <c r="CJ97" s="42"/>
      <c r="CK97" s="42"/>
      <c r="CL97" s="42"/>
    </row>
    <row r="98" spans="1:90" ht="16.149999999999999" customHeight="1" x14ac:dyDescent="0.2">
      <c r="A98" s="512" t="s">
        <v>17</v>
      </c>
      <c r="B98" s="451">
        <f>SUM(B93:B97)</f>
        <v>2</v>
      </c>
      <c r="C98" s="268">
        <f>SUM(C93:C97)</f>
        <v>0</v>
      </c>
      <c r="D98" s="452">
        <f>SUM(D93:D97)</f>
        <v>0</v>
      </c>
      <c r="E98" s="1"/>
      <c r="F98" s="49"/>
      <c r="G98" s="157"/>
      <c r="H98" s="157"/>
      <c r="I98" s="157"/>
      <c r="J98" s="157"/>
      <c r="K98" s="265"/>
      <c r="L98" s="238"/>
      <c r="M98" s="157"/>
      <c r="N98" s="157"/>
      <c r="O98" s="157"/>
      <c r="P98" s="157"/>
      <c r="Q98" s="157"/>
      <c r="R98" s="157"/>
      <c r="S98" s="157"/>
      <c r="T98" s="157"/>
      <c r="U98" s="175"/>
      <c r="V98" s="441"/>
      <c r="W98" s="441"/>
      <c r="X98" s="441"/>
      <c r="Y98" s="439"/>
      <c r="Z98" s="439"/>
      <c r="AA98" s="439"/>
      <c r="AB98" s="439"/>
      <c r="AC98" s="262"/>
      <c r="AD98" s="441"/>
      <c r="AE98" s="157"/>
      <c r="AF98" s="157"/>
      <c r="AG98" s="157"/>
      <c r="AH98" s="157"/>
      <c r="AI98" s="157"/>
      <c r="AJ98" s="441"/>
      <c r="AK98" s="439"/>
      <c r="AL98" s="439"/>
      <c r="AM98" s="439"/>
      <c r="AN98" s="439"/>
      <c r="AO98" s="439"/>
      <c r="AP98" s="439"/>
      <c r="AQ98" s="448"/>
      <c r="CG98" s="42"/>
      <c r="CH98" s="42"/>
      <c r="CI98" s="42"/>
      <c r="CJ98" s="42"/>
      <c r="CK98" s="42"/>
      <c r="CL98" s="42"/>
    </row>
    <row r="99" spans="1:90" ht="31.15" customHeight="1" x14ac:dyDescent="0.2">
      <c r="A99" s="270" t="s">
        <v>105</v>
      </c>
      <c r="B99" s="271"/>
      <c r="C99" s="271"/>
      <c r="D99" s="271"/>
      <c r="E99" s="272"/>
      <c r="F99" s="272"/>
      <c r="G99" s="273"/>
      <c r="H99" s="273"/>
      <c r="I99" s="273"/>
      <c r="J99" s="88"/>
      <c r="K99" s="89"/>
      <c r="L99" s="88"/>
      <c r="M99" s="88"/>
      <c r="N99" s="157"/>
      <c r="O99" s="157"/>
      <c r="P99" s="157"/>
      <c r="Q99" s="157"/>
      <c r="R99" s="157"/>
      <c r="S99" s="157"/>
      <c r="T99" s="157"/>
      <c r="U99" s="438"/>
      <c r="V99" s="441"/>
      <c r="W99" s="441"/>
      <c r="X99" s="441"/>
      <c r="Y99" s="441"/>
      <c r="Z99" s="441"/>
      <c r="AA99" s="441"/>
      <c r="AB99" s="274"/>
      <c r="AC99" s="441"/>
      <c r="AD99" s="157"/>
      <c r="AE99" s="157"/>
      <c r="AF99" s="157"/>
      <c r="AG99" s="157"/>
      <c r="AH99" s="157"/>
      <c r="AI99" s="441"/>
      <c r="AJ99" s="441"/>
      <c r="AK99" s="441"/>
      <c r="AL99" s="441"/>
      <c r="AM99" s="441"/>
      <c r="AN99" s="441"/>
      <c r="AO99" s="441"/>
      <c r="AP99" s="448"/>
      <c r="CG99" s="42"/>
      <c r="CH99" s="42"/>
      <c r="CI99" s="42"/>
      <c r="CJ99" s="42"/>
      <c r="CK99" s="42"/>
      <c r="CL99" s="42"/>
    </row>
    <row r="100" spans="1:90" ht="16.149999999999999" customHeight="1" x14ac:dyDescent="0.2">
      <c r="A100" s="676" t="s">
        <v>19</v>
      </c>
      <c r="B100" s="677" t="s">
        <v>28</v>
      </c>
      <c r="C100" s="678"/>
      <c r="D100" s="679"/>
      <c r="E100" s="589" t="s">
        <v>29</v>
      </c>
      <c r="F100" s="590"/>
      <c r="G100" s="590"/>
      <c r="H100" s="590"/>
      <c r="I100" s="590"/>
      <c r="J100" s="590"/>
      <c r="K100" s="590"/>
      <c r="L100" s="590"/>
      <c r="M100" s="590"/>
      <c r="N100" s="454"/>
      <c r="O100" s="157"/>
      <c r="P100" s="157"/>
      <c r="Q100" s="157"/>
      <c r="R100" s="157"/>
      <c r="S100" s="157"/>
      <c r="T100" s="157"/>
      <c r="U100" s="157"/>
      <c r="V100" s="175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441"/>
      <c r="AK100" s="441"/>
      <c r="AL100" s="441"/>
      <c r="AM100" s="441"/>
      <c r="AN100" s="441"/>
      <c r="AO100" s="441"/>
      <c r="AP100" s="441"/>
      <c r="AQ100" s="448"/>
      <c r="CG100" s="42"/>
      <c r="CH100" s="42"/>
      <c r="CI100" s="42"/>
      <c r="CJ100" s="42"/>
      <c r="CK100" s="42"/>
      <c r="CL100" s="42"/>
    </row>
    <row r="101" spans="1:90" ht="16.149999999999999" customHeight="1" x14ac:dyDescent="0.2">
      <c r="A101" s="585"/>
      <c r="B101" s="589"/>
      <c r="C101" s="590"/>
      <c r="D101" s="591"/>
      <c r="E101" s="680" t="s">
        <v>22</v>
      </c>
      <c r="F101" s="681"/>
      <c r="G101" s="680" t="s">
        <v>23</v>
      </c>
      <c r="H101" s="681"/>
      <c r="I101" s="680" t="s">
        <v>24</v>
      </c>
      <c r="J101" s="681"/>
      <c r="K101" s="680" t="s">
        <v>21</v>
      </c>
      <c r="L101" s="681"/>
      <c r="M101" s="680" t="s">
        <v>20</v>
      </c>
      <c r="N101" s="681"/>
      <c r="O101" s="157"/>
      <c r="P101" s="157"/>
      <c r="Q101" s="157"/>
      <c r="R101" s="157"/>
      <c r="S101" s="157"/>
      <c r="T101" s="157"/>
      <c r="U101" s="157"/>
      <c r="V101" s="157"/>
      <c r="W101" s="175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441"/>
      <c r="AK101" s="441"/>
      <c r="AL101" s="441"/>
      <c r="AM101" s="441"/>
      <c r="AN101" s="441"/>
      <c r="AO101" s="441"/>
      <c r="AP101" s="441"/>
      <c r="AQ101" s="448"/>
      <c r="CG101" s="42"/>
      <c r="CH101" s="42"/>
      <c r="CI101" s="42"/>
      <c r="CJ101" s="42"/>
      <c r="CK101" s="42"/>
      <c r="CL101" s="42"/>
    </row>
    <row r="102" spans="1:90" ht="16.149999999999999" customHeight="1" x14ac:dyDescent="0.2">
      <c r="A102" s="569"/>
      <c r="B102" s="76" t="s">
        <v>14</v>
      </c>
      <c r="C102" s="13" t="s">
        <v>15</v>
      </c>
      <c r="D102" s="505" t="s">
        <v>16</v>
      </c>
      <c r="E102" s="32" t="s">
        <v>15</v>
      </c>
      <c r="F102" s="515" t="s">
        <v>16</v>
      </c>
      <c r="G102" s="32" t="s">
        <v>15</v>
      </c>
      <c r="H102" s="515" t="s">
        <v>16</v>
      </c>
      <c r="I102" s="32" t="s">
        <v>15</v>
      </c>
      <c r="J102" s="515" t="s">
        <v>16</v>
      </c>
      <c r="K102" s="32" t="s">
        <v>15</v>
      </c>
      <c r="L102" s="515" t="s">
        <v>16</v>
      </c>
      <c r="M102" s="32" t="s">
        <v>15</v>
      </c>
      <c r="N102" s="515" t="s">
        <v>16</v>
      </c>
      <c r="O102" s="276"/>
      <c r="P102" s="157"/>
      <c r="Q102" s="265"/>
      <c r="R102" s="157"/>
      <c r="S102" s="157"/>
      <c r="T102" s="157"/>
      <c r="U102" s="157"/>
      <c r="V102" s="157"/>
      <c r="W102" s="157"/>
      <c r="X102" s="157"/>
      <c r="Y102" s="157"/>
      <c r="Z102" s="157"/>
      <c r="AA102" s="175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CG102" s="42"/>
      <c r="CH102" s="42"/>
      <c r="CI102" s="42"/>
      <c r="CJ102" s="42"/>
      <c r="CK102" s="42"/>
      <c r="CL102" s="42"/>
    </row>
    <row r="103" spans="1:90" ht="16.149999999999999" customHeight="1" x14ac:dyDescent="0.2">
      <c r="A103" s="64" t="s">
        <v>106</v>
      </c>
      <c r="B103" s="90">
        <f>SUM(C103:D103)</f>
        <v>0</v>
      </c>
      <c r="C103" s="91">
        <f>SUM(E103+G103+I103+K103+M103)</f>
        <v>0</v>
      </c>
      <c r="D103" s="2">
        <f>SUM(F103+H103+J103+L103+N103)</f>
        <v>0</v>
      </c>
      <c r="E103" s="277"/>
      <c r="F103" s="278"/>
      <c r="G103" s="277"/>
      <c r="H103" s="278"/>
      <c r="I103" s="277"/>
      <c r="J103" s="279"/>
      <c r="K103" s="277"/>
      <c r="L103" s="279"/>
      <c r="M103" s="280"/>
      <c r="N103" s="279"/>
      <c r="O103" s="456"/>
      <c r="P103" s="157"/>
      <c r="Q103" s="265"/>
      <c r="R103" s="157"/>
      <c r="S103" s="157"/>
      <c r="T103" s="157"/>
      <c r="U103" s="157"/>
      <c r="V103" s="157"/>
      <c r="W103" s="157"/>
      <c r="X103" s="157"/>
      <c r="Y103" s="157"/>
      <c r="Z103" s="157"/>
      <c r="AA103" s="175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CG103" s="42"/>
      <c r="CH103" s="42"/>
      <c r="CI103" s="42"/>
      <c r="CJ103" s="42"/>
      <c r="CK103" s="42"/>
      <c r="CL103" s="42"/>
    </row>
    <row r="104" spans="1:90" ht="25.15" customHeight="1" x14ac:dyDescent="0.2">
      <c r="A104" s="17" t="s">
        <v>107</v>
      </c>
      <c r="B104" s="45">
        <f>SUM(C104:D104)</f>
        <v>0</v>
      </c>
      <c r="C104" s="46">
        <f>SUM(E104+G104+I104+K104+M104)</f>
        <v>0</v>
      </c>
      <c r="D104" s="70">
        <f>SUM(F104+H104+J104+L104+N104)</f>
        <v>0</v>
      </c>
      <c r="E104" s="282"/>
      <c r="F104" s="283"/>
      <c r="G104" s="282"/>
      <c r="H104" s="284"/>
      <c r="I104" s="282"/>
      <c r="J104" s="283"/>
      <c r="K104" s="282"/>
      <c r="L104" s="283"/>
      <c r="M104" s="285"/>
      <c r="N104" s="284"/>
      <c r="O104" s="456"/>
      <c r="P104" s="157"/>
      <c r="Q104" s="265"/>
      <c r="R104" s="157"/>
      <c r="S104" s="157"/>
      <c r="T104" s="157"/>
      <c r="U104" s="157"/>
      <c r="V104" s="157"/>
      <c r="W104" s="157"/>
      <c r="X104" s="157"/>
      <c r="Y104" s="157"/>
      <c r="Z104" s="157"/>
      <c r="AA104" s="175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CG104" s="42"/>
      <c r="CH104" s="42"/>
      <c r="CI104" s="42"/>
      <c r="CJ104" s="42"/>
      <c r="CK104" s="42"/>
      <c r="CL104" s="42"/>
    </row>
    <row r="105" spans="1:90" x14ac:dyDescent="0.2">
      <c r="A105" s="271"/>
      <c r="B105" s="157"/>
      <c r="C105" s="265"/>
      <c r="D105" s="157"/>
      <c r="E105" s="157"/>
      <c r="F105" s="157"/>
      <c r="G105" s="157"/>
      <c r="H105" s="157"/>
      <c r="I105" s="157"/>
      <c r="J105" s="157"/>
      <c r="K105" s="157"/>
      <c r="L105" s="157"/>
      <c r="M105" s="175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</row>
    <row r="106" spans="1:90" x14ac:dyDescent="0.2">
      <c r="O106" s="51"/>
      <c r="P106" s="51"/>
      <c r="Q106" s="51"/>
      <c r="R106" s="51"/>
      <c r="S106" s="51"/>
    </row>
    <row r="107" spans="1:90" x14ac:dyDescent="0.2">
      <c r="O107" s="51"/>
      <c r="P107" s="51"/>
      <c r="Q107" s="51"/>
      <c r="R107" s="51"/>
      <c r="S107" s="51"/>
    </row>
    <row r="108" spans="1:90" x14ac:dyDescent="0.2">
      <c r="O108" s="51"/>
      <c r="P108" s="51"/>
      <c r="Q108" s="51"/>
      <c r="R108" s="51"/>
      <c r="S108" s="51"/>
    </row>
    <row r="109" spans="1:90" x14ac:dyDescent="0.2">
      <c r="O109" s="51"/>
      <c r="P109" s="51"/>
      <c r="Q109" s="51"/>
      <c r="R109" s="51"/>
      <c r="S109" s="51"/>
    </row>
    <row r="110" spans="1:90" x14ac:dyDescent="0.2">
      <c r="O110" s="51"/>
      <c r="P110" s="51"/>
      <c r="Q110" s="51"/>
      <c r="R110" s="51"/>
      <c r="S110" s="51"/>
    </row>
    <row r="111" spans="1:90" x14ac:dyDescent="0.2">
      <c r="O111" s="51"/>
      <c r="P111" s="51"/>
      <c r="Q111" s="51"/>
      <c r="R111" s="51"/>
      <c r="S111" s="51"/>
    </row>
    <row r="185" spans="1:104" ht="14.25" customHeight="1" x14ac:dyDescent="0.2"/>
    <row r="186" spans="1:104" s="52" customFormat="1" ht="16.5" hidden="1" customHeight="1" x14ac:dyDescent="0.2">
      <c r="A186" s="52">
        <f>SUM(C23,C24:C26,C30,C43:C44,C49:C70,B103:B104,B82:D89,B98,C35:C38,C74:J77)</f>
        <v>810</v>
      </c>
      <c r="B186" s="52">
        <f>SUM(CG8:CL104)</f>
        <v>0</v>
      </c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</row>
    <row r="187" spans="1:104" ht="16.5" customHeight="1" x14ac:dyDescent="0.2"/>
    <row r="188" spans="1:104" ht="15.6" customHeight="1" x14ac:dyDescent="0.2"/>
  </sheetData>
  <mergeCells count="124">
    <mergeCell ref="A80:A81"/>
    <mergeCell ref="B80:B81"/>
    <mergeCell ref="C80:C81"/>
    <mergeCell ref="D80:D81"/>
    <mergeCell ref="B91:B92"/>
    <mergeCell ref="C91:D91"/>
    <mergeCell ref="A100:A102"/>
    <mergeCell ref="B100:D101"/>
    <mergeCell ref="E100:M100"/>
    <mergeCell ref="E101:F101"/>
    <mergeCell ref="G101:H101"/>
    <mergeCell ref="I101:J101"/>
    <mergeCell ref="K101:L101"/>
    <mergeCell ref="M101:N101"/>
    <mergeCell ref="A91:A92"/>
    <mergeCell ref="A72:B73"/>
    <mergeCell ref="C72:D72"/>
    <mergeCell ref="E72:F72"/>
    <mergeCell ref="G72:H72"/>
    <mergeCell ref="I72:J72"/>
    <mergeCell ref="A74:B74"/>
    <mergeCell ref="A75:B75"/>
    <mergeCell ref="A76:B76"/>
    <mergeCell ref="A77:B77"/>
    <mergeCell ref="AN46:AN48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F28:AG28"/>
    <mergeCell ref="AH28:AI28"/>
    <mergeCell ref="AJ28:AK28"/>
    <mergeCell ref="AL28:AM28"/>
    <mergeCell ref="C40:E41"/>
    <mergeCell ref="F40:AM40"/>
    <mergeCell ref="AN40:AN42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13:A23"/>
    <mergeCell ref="A25:A26"/>
    <mergeCell ref="A28:A29"/>
    <mergeCell ref="B28:B29"/>
    <mergeCell ref="C28:E28"/>
    <mergeCell ref="F28:G28"/>
    <mergeCell ref="H28:I28"/>
    <mergeCell ref="J28:K28"/>
    <mergeCell ref="L28:M28"/>
    <mergeCell ref="A6:W6"/>
    <mergeCell ref="A10:A12"/>
    <mergeCell ref="B10:B12"/>
    <mergeCell ref="C10:E11"/>
    <mergeCell ref="F10:AM10"/>
    <mergeCell ref="AN10:AN12"/>
    <mergeCell ref="AO10:AO12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49:A54"/>
    <mergeCell ref="A55:A56"/>
    <mergeCell ref="A57:A60"/>
    <mergeCell ref="A61:A62"/>
    <mergeCell ref="A63:A64"/>
    <mergeCell ref="A65:A70"/>
    <mergeCell ref="C33:C34"/>
    <mergeCell ref="A33:A34"/>
    <mergeCell ref="B33:B34"/>
    <mergeCell ref="A35:A36"/>
    <mergeCell ref="A37:A38"/>
    <mergeCell ref="A40:B42"/>
    <mergeCell ref="A45:M45"/>
    <mergeCell ref="A46:B48"/>
    <mergeCell ref="C46:E47"/>
    <mergeCell ref="F46:AM46"/>
  </mergeCells>
  <dataValidations count="2">
    <dataValidation allowBlank="1" showInputMessage="1" showErrorMessage="1" errorTitle="ERROR" error="Por Favor ingrese solo Números." sqref="E105:N1048576 K71:N102 C78:D81 A1:A1048576 B98:D1048576 B90:D92 F31:AM42 F45:AN48 F71:J73 E78:J102 D1:E73 F27:AM29 O71:AN1048576 C39:C73 C1:C34 AN27:AN42 B31:B81 B1:B29 F23:AO23 AP1:XFD1048576 AO27:AO1048576 F1:AO12" xr:uid="{F4696405-83E0-4300-90B6-99157AD2A086}"/>
    <dataValidation type="whole" allowBlank="1" showInputMessage="1" showErrorMessage="1" errorTitle="Error de ingreso" error="Debe ingresar sólo números enteros positivos." sqref="F13:AO22 F24:AO26 B30 F30:AM30 F43:AN44 C35:C38 F49:AN70 C74:J77 B82:D89 B93:D97 E103:N104" xr:uid="{A67D43BC-F45B-4C5E-A541-1B4242279A62}">
      <formula1>0</formula1>
      <formula2>1000000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Z18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8.140625" style="37" customWidth="1"/>
    <col min="2" max="2" width="23.28515625" style="37" customWidth="1"/>
    <col min="3" max="3" width="14.85546875" style="37" customWidth="1"/>
    <col min="4" max="4" width="16.28515625" style="37" customWidth="1"/>
    <col min="5" max="73" width="11.42578125" style="37"/>
    <col min="74" max="75" width="12.140625" style="37" customWidth="1"/>
    <col min="76" max="77" width="12.140625" style="38" customWidth="1"/>
    <col min="78" max="78" width="12.28515625" style="38" customWidth="1"/>
    <col min="79" max="104" width="12.28515625" style="39" hidden="1" customWidth="1"/>
    <col min="105" max="105" width="12.28515625" style="37" customWidth="1"/>
    <col min="106" max="16384" width="11.42578125" style="37"/>
  </cols>
  <sheetData>
    <row r="1" spans="1:90" ht="16.149999999999999" customHeight="1" x14ac:dyDescent="0.2">
      <c r="A1" s="36" t="s">
        <v>0</v>
      </c>
    </row>
    <row r="2" spans="1:90" ht="16.149999999999999" customHeight="1" x14ac:dyDescent="0.2">
      <c r="A2" s="36" t="str">
        <f>CONCATENATE("COMUNA: ",[11]NOMBRE!B2," - ","( ",[11]NOMBRE!C2,[11]NOMBRE!D2,[11]NOMBRE!E2,[11]NOMBRE!F2,[11]NOMBRE!G2," )")</f>
        <v>COMUNA: LINARES - ( 07401 )</v>
      </c>
    </row>
    <row r="3" spans="1:90" ht="16.149999999999999" customHeight="1" x14ac:dyDescent="0.2">
      <c r="A3" s="36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</row>
    <row r="4" spans="1:90" ht="16.149999999999999" customHeight="1" x14ac:dyDescent="0.2">
      <c r="A4" s="36" t="str">
        <f>CONCATENATE("MES: ",[11]NOMBRE!B6," - ","( ",[11]NOMBRE!C6,[11]NOMBRE!D6," )")</f>
        <v>MES: OCTUBRE - ( 10 )</v>
      </c>
    </row>
    <row r="5" spans="1:90" ht="16.149999999999999" customHeight="1" x14ac:dyDescent="0.2">
      <c r="A5" s="36" t="str">
        <f>CONCATENATE("AÑO: ",[11]NOMBRE!B7)</f>
        <v>AÑO: 2018</v>
      </c>
    </row>
    <row r="6" spans="1:90" ht="15" x14ac:dyDescent="0.2">
      <c r="A6" s="584" t="s">
        <v>30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spans="1:90" ht="15" x14ac:dyDescent="0.2">
      <c r="A7" s="523"/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1:90" ht="31.15" customHeight="1" x14ac:dyDescent="0.2">
      <c r="A8" s="103" t="s">
        <v>31</v>
      </c>
      <c r="B8" s="104"/>
      <c r="C8" s="105"/>
      <c r="D8" s="105"/>
      <c r="E8" s="105"/>
      <c r="F8" s="105"/>
      <c r="G8" s="105"/>
      <c r="H8" s="105"/>
      <c r="I8" s="106"/>
      <c r="J8" s="104"/>
      <c r="K8" s="107"/>
      <c r="L8" s="105"/>
      <c r="M8" s="56"/>
      <c r="N8" s="56"/>
      <c r="O8" s="56"/>
      <c r="P8" s="56"/>
      <c r="Q8" s="56"/>
      <c r="R8" s="56"/>
      <c r="S8" s="56"/>
      <c r="T8" s="56"/>
      <c r="U8" s="56"/>
      <c r="V8" s="108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CG8" s="42"/>
      <c r="CH8" s="42"/>
      <c r="CI8" s="42"/>
      <c r="CJ8" s="42"/>
      <c r="CK8" s="42"/>
      <c r="CL8" s="42"/>
    </row>
    <row r="9" spans="1:90" ht="31.15" customHeight="1" x14ac:dyDescent="0.2">
      <c r="A9" s="109" t="s">
        <v>32</v>
      </c>
      <c r="B9" s="110"/>
      <c r="C9" s="110"/>
      <c r="D9" s="110"/>
      <c r="E9" s="110"/>
      <c r="F9" s="110"/>
      <c r="G9" s="110"/>
      <c r="H9" s="110"/>
      <c r="I9" s="110"/>
      <c r="J9" s="110"/>
      <c r="K9" s="111"/>
      <c r="L9" s="110"/>
      <c r="M9" s="112"/>
      <c r="N9" s="112"/>
      <c r="O9" s="56"/>
      <c r="P9" s="56"/>
      <c r="Q9" s="56"/>
      <c r="R9" s="56"/>
      <c r="S9" s="56"/>
      <c r="T9" s="56"/>
      <c r="U9" s="56"/>
      <c r="V9" s="108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8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CG9" s="42"/>
      <c r="CH9" s="42"/>
      <c r="CI9" s="42"/>
      <c r="CJ9" s="42"/>
      <c r="CK9" s="42"/>
      <c r="CL9" s="42"/>
    </row>
    <row r="10" spans="1:90" ht="25.15" customHeight="1" x14ac:dyDescent="0.2">
      <c r="A10" s="676" t="s">
        <v>19</v>
      </c>
      <c r="B10" s="676" t="s">
        <v>33</v>
      </c>
      <c r="C10" s="677" t="s">
        <v>28</v>
      </c>
      <c r="D10" s="678"/>
      <c r="E10" s="679"/>
      <c r="F10" s="680" t="s">
        <v>29</v>
      </c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3"/>
      <c r="AL10" s="633"/>
      <c r="AM10" s="681"/>
      <c r="AN10" s="679" t="s">
        <v>1</v>
      </c>
      <c r="AO10" s="686" t="s">
        <v>18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CG10" s="42"/>
      <c r="CH10" s="42"/>
      <c r="CI10" s="42"/>
      <c r="CJ10" s="42"/>
      <c r="CK10" s="42"/>
      <c r="CL10" s="42"/>
    </row>
    <row r="11" spans="1:90" ht="19.5" customHeight="1" x14ac:dyDescent="0.2">
      <c r="A11" s="585"/>
      <c r="B11" s="585"/>
      <c r="C11" s="589"/>
      <c r="D11" s="590"/>
      <c r="E11" s="591"/>
      <c r="F11" s="680" t="s">
        <v>22</v>
      </c>
      <c r="G11" s="681"/>
      <c r="H11" s="680" t="s">
        <v>23</v>
      </c>
      <c r="I11" s="681"/>
      <c r="J11" s="680" t="s">
        <v>24</v>
      </c>
      <c r="K11" s="681"/>
      <c r="L11" s="680" t="s">
        <v>21</v>
      </c>
      <c r="M11" s="681"/>
      <c r="N11" s="680" t="s">
        <v>20</v>
      </c>
      <c r="O11" s="681"/>
      <c r="P11" s="687" t="s">
        <v>2</v>
      </c>
      <c r="Q11" s="688"/>
      <c r="R11" s="687" t="s">
        <v>3</v>
      </c>
      <c r="S11" s="688"/>
      <c r="T11" s="687" t="s">
        <v>4</v>
      </c>
      <c r="U11" s="688"/>
      <c r="V11" s="687" t="s">
        <v>5</v>
      </c>
      <c r="W11" s="688"/>
      <c r="X11" s="687" t="s">
        <v>6</v>
      </c>
      <c r="Y11" s="688"/>
      <c r="Z11" s="687" t="s">
        <v>7</v>
      </c>
      <c r="AA11" s="688"/>
      <c r="AB11" s="687" t="s">
        <v>8</v>
      </c>
      <c r="AC11" s="688"/>
      <c r="AD11" s="687" t="s">
        <v>9</v>
      </c>
      <c r="AE11" s="688"/>
      <c r="AF11" s="687" t="s">
        <v>10</v>
      </c>
      <c r="AG11" s="688"/>
      <c r="AH11" s="687" t="s">
        <v>11</v>
      </c>
      <c r="AI11" s="688"/>
      <c r="AJ11" s="687" t="s">
        <v>12</v>
      </c>
      <c r="AK11" s="688"/>
      <c r="AL11" s="687" t="s">
        <v>13</v>
      </c>
      <c r="AM11" s="688"/>
      <c r="AN11" s="595"/>
      <c r="AO11" s="597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CG11" s="42"/>
      <c r="CH11" s="42"/>
      <c r="CI11" s="42"/>
      <c r="CJ11" s="42"/>
      <c r="CK11" s="42"/>
      <c r="CL11" s="42"/>
    </row>
    <row r="12" spans="1:90" ht="19.5" customHeight="1" x14ac:dyDescent="0.2">
      <c r="A12" s="569"/>
      <c r="B12" s="569"/>
      <c r="C12" s="470" t="s">
        <v>14</v>
      </c>
      <c r="D12" s="326" t="s">
        <v>15</v>
      </c>
      <c r="E12" s="522" t="s">
        <v>16</v>
      </c>
      <c r="F12" s="32" t="s">
        <v>15</v>
      </c>
      <c r="G12" s="522" t="s">
        <v>16</v>
      </c>
      <c r="H12" s="32" t="s">
        <v>15</v>
      </c>
      <c r="I12" s="522" t="s">
        <v>16</v>
      </c>
      <c r="J12" s="32" t="s">
        <v>15</v>
      </c>
      <c r="K12" s="522" t="s">
        <v>16</v>
      </c>
      <c r="L12" s="32" t="s">
        <v>15</v>
      </c>
      <c r="M12" s="522" t="s">
        <v>16</v>
      </c>
      <c r="N12" s="32" t="s">
        <v>15</v>
      </c>
      <c r="O12" s="522" t="s">
        <v>16</v>
      </c>
      <c r="P12" s="32" t="s">
        <v>15</v>
      </c>
      <c r="Q12" s="522" t="s">
        <v>16</v>
      </c>
      <c r="R12" s="32" t="s">
        <v>15</v>
      </c>
      <c r="S12" s="522" t="s">
        <v>16</v>
      </c>
      <c r="T12" s="32" t="s">
        <v>15</v>
      </c>
      <c r="U12" s="522" t="s">
        <v>16</v>
      </c>
      <c r="V12" s="32" t="s">
        <v>15</v>
      </c>
      <c r="W12" s="522" t="s">
        <v>16</v>
      </c>
      <c r="X12" s="32" t="s">
        <v>15</v>
      </c>
      <c r="Y12" s="522" t="s">
        <v>16</v>
      </c>
      <c r="Z12" s="32" t="s">
        <v>15</v>
      </c>
      <c r="AA12" s="522" t="s">
        <v>16</v>
      </c>
      <c r="AB12" s="32" t="s">
        <v>15</v>
      </c>
      <c r="AC12" s="522" t="s">
        <v>16</v>
      </c>
      <c r="AD12" s="32" t="s">
        <v>15</v>
      </c>
      <c r="AE12" s="522" t="s">
        <v>16</v>
      </c>
      <c r="AF12" s="32" t="s">
        <v>15</v>
      </c>
      <c r="AG12" s="522" t="s">
        <v>16</v>
      </c>
      <c r="AH12" s="32" t="s">
        <v>15</v>
      </c>
      <c r="AI12" s="522" t="s">
        <v>16</v>
      </c>
      <c r="AJ12" s="32" t="s">
        <v>15</v>
      </c>
      <c r="AK12" s="522" t="s">
        <v>16</v>
      </c>
      <c r="AL12" s="32" t="s">
        <v>15</v>
      </c>
      <c r="AM12" s="522" t="s">
        <v>16</v>
      </c>
      <c r="AN12" s="591"/>
      <c r="AO12" s="598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CG12" s="42"/>
      <c r="CH12" s="42"/>
      <c r="CI12" s="42"/>
      <c r="CJ12" s="42"/>
      <c r="CK12" s="42"/>
      <c r="CL12" s="42"/>
    </row>
    <row r="13" spans="1:90" ht="16.149999999999999" customHeight="1" x14ac:dyDescent="0.2">
      <c r="A13" s="682" t="s">
        <v>34</v>
      </c>
      <c r="B13" s="65" t="s">
        <v>35</v>
      </c>
      <c r="C13" s="90">
        <f t="shared" ref="C13:C26" si="0">SUM(D13+E13)</f>
        <v>0</v>
      </c>
      <c r="D13" s="91">
        <f t="shared" ref="D13:D26" si="1">SUM(F13+H13+J13+L13+N13+P13+R13+T13+V13+X13+Z13+AB13+AD13+AF13+AH13+AJ13+AL13)</f>
        <v>0</v>
      </c>
      <c r="E13" s="2">
        <f t="shared" ref="E13:E26" si="2">SUM(G13+I13+K13+M13+O13+Q13+S13+U13+W13+Y13+AA13+AC13+AE13+AG13+AI13+AK13+AM13)</f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5">
        <v>0</v>
      </c>
      <c r="L13" s="3">
        <v>0</v>
      </c>
      <c r="M13" s="5">
        <v>0</v>
      </c>
      <c r="N13" s="3">
        <v>0</v>
      </c>
      <c r="O13" s="5">
        <v>0</v>
      </c>
      <c r="P13" s="3">
        <v>0</v>
      </c>
      <c r="Q13" s="5">
        <v>0</v>
      </c>
      <c r="R13" s="3">
        <v>0</v>
      </c>
      <c r="S13" s="5">
        <v>0</v>
      </c>
      <c r="T13" s="3">
        <v>0</v>
      </c>
      <c r="U13" s="5">
        <v>0</v>
      </c>
      <c r="V13" s="3">
        <v>0</v>
      </c>
      <c r="W13" s="5">
        <v>0</v>
      </c>
      <c r="X13" s="3">
        <v>0</v>
      </c>
      <c r="Y13" s="5">
        <v>0</v>
      </c>
      <c r="Z13" s="3">
        <v>0</v>
      </c>
      <c r="AA13" s="5">
        <v>0</v>
      </c>
      <c r="AB13" s="3">
        <v>0</v>
      </c>
      <c r="AC13" s="5">
        <v>0</v>
      </c>
      <c r="AD13" s="3">
        <v>0</v>
      </c>
      <c r="AE13" s="5">
        <v>0</v>
      </c>
      <c r="AF13" s="3">
        <v>0</v>
      </c>
      <c r="AG13" s="5">
        <v>0</v>
      </c>
      <c r="AH13" s="3">
        <v>0</v>
      </c>
      <c r="AI13" s="5">
        <v>0</v>
      </c>
      <c r="AJ13" s="3">
        <v>0</v>
      </c>
      <c r="AK13" s="5">
        <v>0</v>
      </c>
      <c r="AL13" s="21">
        <v>0</v>
      </c>
      <c r="AM13" s="5">
        <v>0</v>
      </c>
      <c r="AN13" s="4">
        <v>0</v>
      </c>
      <c r="AO13" s="4">
        <v>0</v>
      </c>
      <c r="AP13" s="6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40"/>
      <c r="BC13" s="40"/>
      <c r="BD13" s="40"/>
      <c r="CB13" s="41"/>
      <c r="CG13" s="42">
        <v>0</v>
      </c>
      <c r="CH13" s="42">
        <v>0</v>
      </c>
      <c r="CI13" s="42">
        <v>0</v>
      </c>
      <c r="CJ13" s="42"/>
      <c r="CK13" s="42"/>
      <c r="CL13" s="42"/>
    </row>
    <row r="14" spans="1:90" ht="16.149999999999999" customHeight="1" x14ac:dyDescent="0.2">
      <c r="A14" s="601"/>
      <c r="B14" s="66" t="s">
        <v>36</v>
      </c>
      <c r="C14" s="114">
        <f t="shared" si="0"/>
        <v>34</v>
      </c>
      <c r="D14" s="115">
        <f t="shared" si="1"/>
        <v>11</v>
      </c>
      <c r="E14" s="69">
        <f t="shared" si="2"/>
        <v>23</v>
      </c>
      <c r="F14" s="7">
        <v>2</v>
      </c>
      <c r="G14" s="14">
        <v>4</v>
      </c>
      <c r="H14" s="7">
        <v>1</v>
      </c>
      <c r="I14" s="14">
        <v>1</v>
      </c>
      <c r="J14" s="7">
        <v>4</v>
      </c>
      <c r="K14" s="8">
        <v>4</v>
      </c>
      <c r="L14" s="7">
        <v>2</v>
      </c>
      <c r="M14" s="8">
        <v>3</v>
      </c>
      <c r="N14" s="7">
        <v>0</v>
      </c>
      <c r="O14" s="8">
        <v>0</v>
      </c>
      <c r="P14" s="7">
        <v>2</v>
      </c>
      <c r="Q14" s="8">
        <v>2</v>
      </c>
      <c r="R14" s="7">
        <v>0</v>
      </c>
      <c r="S14" s="8">
        <v>0</v>
      </c>
      <c r="T14" s="7">
        <v>0</v>
      </c>
      <c r="U14" s="8">
        <v>1</v>
      </c>
      <c r="V14" s="7">
        <v>0</v>
      </c>
      <c r="W14" s="8">
        <v>2</v>
      </c>
      <c r="X14" s="7">
        <v>0</v>
      </c>
      <c r="Y14" s="8">
        <v>0</v>
      </c>
      <c r="Z14" s="7">
        <v>0</v>
      </c>
      <c r="AA14" s="8">
        <v>2</v>
      </c>
      <c r="AB14" s="7">
        <v>0</v>
      </c>
      <c r="AC14" s="8">
        <v>0</v>
      </c>
      <c r="AD14" s="7">
        <v>0</v>
      </c>
      <c r="AE14" s="8">
        <v>2</v>
      </c>
      <c r="AF14" s="7">
        <v>0</v>
      </c>
      <c r="AG14" s="8">
        <v>1</v>
      </c>
      <c r="AH14" s="7">
        <v>0</v>
      </c>
      <c r="AI14" s="8">
        <v>0</v>
      </c>
      <c r="AJ14" s="7">
        <v>0</v>
      </c>
      <c r="AK14" s="8">
        <v>1</v>
      </c>
      <c r="AL14" s="15">
        <v>0</v>
      </c>
      <c r="AM14" s="8">
        <v>0</v>
      </c>
      <c r="AN14" s="14">
        <v>34</v>
      </c>
      <c r="AO14" s="14">
        <v>0</v>
      </c>
      <c r="AP14" s="6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40"/>
      <c r="BC14" s="40"/>
      <c r="BD14" s="40"/>
      <c r="CA14" s="41"/>
      <c r="CB14" s="41"/>
      <c r="CG14" s="42">
        <v>0</v>
      </c>
      <c r="CH14" s="42">
        <v>0</v>
      </c>
      <c r="CI14" s="42">
        <v>0</v>
      </c>
      <c r="CJ14" s="42"/>
      <c r="CK14" s="42"/>
      <c r="CL14" s="42"/>
    </row>
    <row r="15" spans="1:90" ht="16.149999999999999" customHeight="1" x14ac:dyDescent="0.2">
      <c r="A15" s="601"/>
      <c r="B15" s="66" t="s">
        <v>37</v>
      </c>
      <c r="C15" s="114">
        <f t="shared" si="0"/>
        <v>279</v>
      </c>
      <c r="D15" s="115">
        <f t="shared" si="1"/>
        <v>126</v>
      </c>
      <c r="E15" s="69">
        <f t="shared" si="2"/>
        <v>153</v>
      </c>
      <c r="F15" s="7">
        <v>0</v>
      </c>
      <c r="G15" s="14">
        <v>0</v>
      </c>
      <c r="H15" s="7">
        <v>0</v>
      </c>
      <c r="I15" s="14">
        <v>0</v>
      </c>
      <c r="J15" s="7">
        <v>0</v>
      </c>
      <c r="K15" s="8">
        <v>0</v>
      </c>
      <c r="L15" s="7">
        <v>1</v>
      </c>
      <c r="M15" s="8">
        <v>1</v>
      </c>
      <c r="N15" s="7">
        <v>4</v>
      </c>
      <c r="O15" s="8">
        <v>1</v>
      </c>
      <c r="P15" s="7">
        <v>13</v>
      </c>
      <c r="Q15" s="8">
        <v>6</v>
      </c>
      <c r="R15" s="7">
        <v>17</v>
      </c>
      <c r="S15" s="8">
        <v>3</v>
      </c>
      <c r="T15" s="7">
        <v>13</v>
      </c>
      <c r="U15" s="8">
        <v>4</v>
      </c>
      <c r="V15" s="7">
        <v>11</v>
      </c>
      <c r="W15" s="8">
        <v>13</v>
      </c>
      <c r="X15" s="7">
        <v>13</v>
      </c>
      <c r="Y15" s="8">
        <v>21</v>
      </c>
      <c r="Z15" s="7">
        <v>11</v>
      </c>
      <c r="AA15" s="8">
        <v>23</v>
      </c>
      <c r="AB15" s="7">
        <v>17</v>
      </c>
      <c r="AC15" s="8">
        <v>29</v>
      </c>
      <c r="AD15" s="7">
        <v>11</v>
      </c>
      <c r="AE15" s="8">
        <v>24</v>
      </c>
      <c r="AF15" s="7">
        <v>7</v>
      </c>
      <c r="AG15" s="8">
        <v>19</v>
      </c>
      <c r="AH15" s="7">
        <v>5</v>
      </c>
      <c r="AI15" s="8">
        <v>5</v>
      </c>
      <c r="AJ15" s="7">
        <v>1</v>
      </c>
      <c r="AK15" s="8">
        <v>2</v>
      </c>
      <c r="AL15" s="15">
        <v>2</v>
      </c>
      <c r="AM15" s="8">
        <v>2</v>
      </c>
      <c r="AN15" s="14">
        <v>279</v>
      </c>
      <c r="AO15" s="14">
        <v>0</v>
      </c>
      <c r="AP15" s="6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40"/>
      <c r="BC15" s="40"/>
      <c r="BD15" s="40"/>
      <c r="CG15" s="42">
        <v>0</v>
      </c>
      <c r="CH15" s="42">
        <v>0</v>
      </c>
      <c r="CI15" s="42">
        <v>0</v>
      </c>
      <c r="CJ15" s="42"/>
      <c r="CK15" s="42"/>
      <c r="CL15" s="42"/>
    </row>
    <row r="16" spans="1:90" ht="16.149999999999999" customHeight="1" x14ac:dyDescent="0.2">
      <c r="A16" s="601"/>
      <c r="B16" s="66" t="s">
        <v>38</v>
      </c>
      <c r="C16" s="114">
        <f t="shared" si="0"/>
        <v>0</v>
      </c>
      <c r="D16" s="115">
        <f t="shared" si="1"/>
        <v>0</v>
      </c>
      <c r="E16" s="69">
        <f t="shared" si="2"/>
        <v>0</v>
      </c>
      <c r="F16" s="7"/>
      <c r="G16" s="14"/>
      <c r="H16" s="7"/>
      <c r="I16" s="14"/>
      <c r="J16" s="7"/>
      <c r="K16" s="8"/>
      <c r="L16" s="7"/>
      <c r="M16" s="8"/>
      <c r="N16" s="7"/>
      <c r="O16" s="8"/>
      <c r="P16" s="7"/>
      <c r="Q16" s="8"/>
      <c r="R16" s="7"/>
      <c r="S16" s="8"/>
      <c r="T16" s="7"/>
      <c r="U16" s="8"/>
      <c r="V16" s="7"/>
      <c r="W16" s="8"/>
      <c r="X16" s="7"/>
      <c r="Y16" s="8"/>
      <c r="Z16" s="7"/>
      <c r="AA16" s="8"/>
      <c r="AB16" s="7"/>
      <c r="AC16" s="8"/>
      <c r="AD16" s="7"/>
      <c r="AE16" s="8"/>
      <c r="AF16" s="7"/>
      <c r="AG16" s="8"/>
      <c r="AH16" s="7"/>
      <c r="AI16" s="8"/>
      <c r="AJ16" s="7"/>
      <c r="AK16" s="8"/>
      <c r="AL16" s="15"/>
      <c r="AM16" s="8"/>
      <c r="AN16" s="14"/>
      <c r="AO16" s="14"/>
      <c r="AP16" s="6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40"/>
      <c r="BC16" s="40"/>
      <c r="BD16" s="40"/>
      <c r="CB16" s="41"/>
      <c r="CG16" s="42">
        <v>0</v>
      </c>
      <c r="CH16" s="42">
        <v>0</v>
      </c>
      <c r="CI16" s="42">
        <v>0</v>
      </c>
      <c r="CJ16" s="42"/>
      <c r="CK16" s="42"/>
      <c r="CL16" s="42"/>
    </row>
    <row r="17" spans="1:90" ht="16.149999999999999" customHeight="1" x14ac:dyDescent="0.2">
      <c r="A17" s="601"/>
      <c r="B17" s="66" t="s">
        <v>39</v>
      </c>
      <c r="C17" s="114">
        <f t="shared" si="0"/>
        <v>88</v>
      </c>
      <c r="D17" s="115">
        <f t="shared" si="1"/>
        <v>40</v>
      </c>
      <c r="E17" s="69">
        <f t="shared" si="2"/>
        <v>48</v>
      </c>
      <c r="F17" s="7">
        <v>0</v>
      </c>
      <c r="G17" s="14">
        <v>0</v>
      </c>
      <c r="H17" s="7">
        <v>0</v>
      </c>
      <c r="I17" s="14">
        <v>0</v>
      </c>
      <c r="J17" s="7">
        <v>0</v>
      </c>
      <c r="K17" s="8">
        <v>0</v>
      </c>
      <c r="L17" s="7">
        <v>1</v>
      </c>
      <c r="M17" s="8">
        <v>0</v>
      </c>
      <c r="N17" s="7">
        <v>9</v>
      </c>
      <c r="O17" s="8">
        <v>0</v>
      </c>
      <c r="P17" s="7">
        <v>1</v>
      </c>
      <c r="Q17" s="8">
        <v>5</v>
      </c>
      <c r="R17" s="7">
        <v>5</v>
      </c>
      <c r="S17" s="8">
        <v>2</v>
      </c>
      <c r="T17" s="7">
        <v>0</v>
      </c>
      <c r="U17" s="8">
        <v>2</v>
      </c>
      <c r="V17" s="7">
        <v>1</v>
      </c>
      <c r="W17" s="8">
        <v>13</v>
      </c>
      <c r="X17" s="7">
        <v>1</v>
      </c>
      <c r="Y17" s="8">
        <v>5</v>
      </c>
      <c r="Z17" s="7">
        <v>5</v>
      </c>
      <c r="AA17" s="8">
        <v>6</v>
      </c>
      <c r="AB17" s="7">
        <v>9</v>
      </c>
      <c r="AC17" s="8">
        <v>7</v>
      </c>
      <c r="AD17" s="7">
        <v>2</v>
      </c>
      <c r="AE17" s="8">
        <v>4</v>
      </c>
      <c r="AF17" s="7">
        <v>6</v>
      </c>
      <c r="AG17" s="8">
        <v>4</v>
      </c>
      <c r="AH17" s="7">
        <v>0</v>
      </c>
      <c r="AI17" s="8">
        <v>0</v>
      </c>
      <c r="AJ17" s="7">
        <v>0</v>
      </c>
      <c r="AK17" s="8">
        <v>0</v>
      </c>
      <c r="AL17" s="15">
        <v>0</v>
      </c>
      <c r="AM17" s="8">
        <v>0</v>
      </c>
      <c r="AN17" s="14">
        <v>88</v>
      </c>
      <c r="AO17" s="14">
        <v>0</v>
      </c>
      <c r="AP17" s="6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40"/>
      <c r="BC17" s="40"/>
      <c r="BD17" s="40"/>
      <c r="CG17" s="42">
        <v>0</v>
      </c>
      <c r="CH17" s="42">
        <v>0</v>
      </c>
      <c r="CI17" s="42">
        <v>0</v>
      </c>
      <c r="CJ17" s="42"/>
      <c r="CK17" s="42"/>
      <c r="CL17" s="42"/>
    </row>
    <row r="18" spans="1:90" ht="16.149999999999999" customHeight="1" x14ac:dyDescent="0.2">
      <c r="A18" s="601"/>
      <c r="B18" s="66" t="s">
        <v>40</v>
      </c>
      <c r="C18" s="114">
        <f t="shared" si="0"/>
        <v>0</v>
      </c>
      <c r="D18" s="115">
        <f t="shared" si="1"/>
        <v>0</v>
      </c>
      <c r="E18" s="69">
        <f t="shared" si="2"/>
        <v>0</v>
      </c>
      <c r="F18" s="7"/>
      <c r="G18" s="14"/>
      <c r="H18" s="7"/>
      <c r="I18" s="14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15"/>
      <c r="AM18" s="8"/>
      <c r="AN18" s="14"/>
      <c r="AO18" s="14"/>
      <c r="AP18" s="6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40"/>
      <c r="BC18" s="40"/>
      <c r="BD18" s="40"/>
      <c r="CG18" s="42">
        <v>0</v>
      </c>
      <c r="CH18" s="42">
        <v>0</v>
      </c>
      <c r="CI18" s="42">
        <v>0</v>
      </c>
      <c r="CJ18" s="42"/>
      <c r="CK18" s="42"/>
      <c r="CL18" s="42"/>
    </row>
    <row r="19" spans="1:90" ht="16.149999999999999" customHeight="1" x14ac:dyDescent="0.2">
      <c r="A19" s="601"/>
      <c r="B19" s="66" t="s">
        <v>41</v>
      </c>
      <c r="C19" s="116">
        <f t="shared" si="0"/>
        <v>0</v>
      </c>
      <c r="D19" s="117">
        <f t="shared" si="1"/>
        <v>0</v>
      </c>
      <c r="E19" s="23">
        <f t="shared" si="2"/>
        <v>0</v>
      </c>
      <c r="F19" s="24"/>
      <c r="G19" s="25"/>
      <c r="H19" s="24"/>
      <c r="I19" s="25"/>
      <c r="J19" s="24"/>
      <c r="K19" s="26"/>
      <c r="L19" s="24"/>
      <c r="M19" s="26"/>
      <c r="N19" s="24"/>
      <c r="O19" s="26"/>
      <c r="P19" s="24"/>
      <c r="Q19" s="26"/>
      <c r="R19" s="24"/>
      <c r="S19" s="26"/>
      <c r="T19" s="24"/>
      <c r="U19" s="26"/>
      <c r="V19" s="24"/>
      <c r="W19" s="26"/>
      <c r="X19" s="24"/>
      <c r="Y19" s="26"/>
      <c r="Z19" s="24"/>
      <c r="AA19" s="26"/>
      <c r="AB19" s="24"/>
      <c r="AC19" s="26"/>
      <c r="AD19" s="24"/>
      <c r="AE19" s="26"/>
      <c r="AF19" s="24"/>
      <c r="AG19" s="26"/>
      <c r="AH19" s="24"/>
      <c r="AI19" s="26"/>
      <c r="AJ19" s="24"/>
      <c r="AK19" s="26"/>
      <c r="AL19" s="27"/>
      <c r="AM19" s="26"/>
      <c r="AN19" s="25"/>
      <c r="AO19" s="25"/>
      <c r="AP19" s="6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40"/>
      <c r="BC19" s="40"/>
      <c r="BD19" s="40"/>
      <c r="CG19" s="42">
        <v>0</v>
      </c>
      <c r="CH19" s="42">
        <v>0</v>
      </c>
      <c r="CI19" s="42">
        <v>0</v>
      </c>
      <c r="CJ19" s="42"/>
      <c r="CK19" s="42"/>
      <c r="CL19" s="42"/>
    </row>
    <row r="20" spans="1:90" ht="25.15" customHeight="1" x14ac:dyDescent="0.2">
      <c r="A20" s="601"/>
      <c r="B20" s="66" t="s">
        <v>42</v>
      </c>
      <c r="C20" s="116">
        <f t="shared" si="0"/>
        <v>0</v>
      </c>
      <c r="D20" s="117">
        <f t="shared" si="1"/>
        <v>0</v>
      </c>
      <c r="E20" s="23">
        <f t="shared" si="2"/>
        <v>0</v>
      </c>
      <c r="F20" s="24"/>
      <c r="G20" s="25"/>
      <c r="H20" s="24"/>
      <c r="I20" s="25"/>
      <c r="J20" s="24"/>
      <c r="K20" s="26"/>
      <c r="L20" s="24"/>
      <c r="M20" s="26"/>
      <c r="N20" s="24"/>
      <c r="O20" s="26"/>
      <c r="P20" s="24"/>
      <c r="Q20" s="26"/>
      <c r="R20" s="24"/>
      <c r="S20" s="26"/>
      <c r="T20" s="24"/>
      <c r="U20" s="26"/>
      <c r="V20" s="24"/>
      <c r="W20" s="26"/>
      <c r="X20" s="24"/>
      <c r="Y20" s="26"/>
      <c r="Z20" s="24"/>
      <c r="AA20" s="26"/>
      <c r="AB20" s="24"/>
      <c r="AC20" s="26"/>
      <c r="AD20" s="24"/>
      <c r="AE20" s="26"/>
      <c r="AF20" s="24"/>
      <c r="AG20" s="26"/>
      <c r="AH20" s="24"/>
      <c r="AI20" s="26"/>
      <c r="AJ20" s="24"/>
      <c r="AK20" s="26"/>
      <c r="AL20" s="27"/>
      <c r="AM20" s="26"/>
      <c r="AN20" s="25"/>
      <c r="AO20" s="25"/>
      <c r="AP20" s="6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40"/>
      <c r="BC20" s="40"/>
      <c r="BD20" s="40"/>
      <c r="CG20" s="42">
        <v>0</v>
      </c>
      <c r="CH20" s="42">
        <v>0</v>
      </c>
      <c r="CI20" s="42">
        <v>0</v>
      </c>
      <c r="CJ20" s="42"/>
      <c r="CK20" s="42"/>
      <c r="CL20" s="42"/>
    </row>
    <row r="21" spans="1:90" ht="16.149999999999999" customHeight="1" x14ac:dyDescent="0.2">
      <c r="A21" s="601"/>
      <c r="B21" s="66" t="s">
        <v>43</v>
      </c>
      <c r="C21" s="116">
        <f t="shared" si="0"/>
        <v>0</v>
      </c>
      <c r="D21" s="117">
        <f t="shared" si="1"/>
        <v>0</v>
      </c>
      <c r="E21" s="23">
        <f t="shared" si="2"/>
        <v>0</v>
      </c>
      <c r="F21" s="24"/>
      <c r="G21" s="25"/>
      <c r="H21" s="24"/>
      <c r="I21" s="25"/>
      <c r="J21" s="24"/>
      <c r="K21" s="26"/>
      <c r="L21" s="24"/>
      <c r="M21" s="26"/>
      <c r="N21" s="24"/>
      <c r="O21" s="26"/>
      <c r="P21" s="24"/>
      <c r="Q21" s="26"/>
      <c r="R21" s="24"/>
      <c r="S21" s="26"/>
      <c r="T21" s="24"/>
      <c r="U21" s="26"/>
      <c r="V21" s="24"/>
      <c r="W21" s="26"/>
      <c r="X21" s="24"/>
      <c r="Y21" s="26"/>
      <c r="Z21" s="24"/>
      <c r="AA21" s="26"/>
      <c r="AB21" s="24"/>
      <c r="AC21" s="26"/>
      <c r="AD21" s="24"/>
      <c r="AE21" s="26"/>
      <c r="AF21" s="24"/>
      <c r="AG21" s="26"/>
      <c r="AH21" s="24"/>
      <c r="AI21" s="26"/>
      <c r="AJ21" s="24"/>
      <c r="AK21" s="26"/>
      <c r="AL21" s="27"/>
      <c r="AM21" s="26"/>
      <c r="AN21" s="25"/>
      <c r="AO21" s="25"/>
      <c r="AP21" s="6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40"/>
      <c r="BC21" s="40"/>
      <c r="BD21" s="40"/>
      <c r="CG21" s="42">
        <v>0</v>
      </c>
      <c r="CH21" s="42">
        <v>0</v>
      </c>
      <c r="CI21" s="42">
        <v>0</v>
      </c>
      <c r="CJ21" s="42"/>
      <c r="CK21" s="42"/>
      <c r="CL21" s="42"/>
    </row>
    <row r="22" spans="1:90" ht="36" customHeight="1" x14ac:dyDescent="0.2">
      <c r="A22" s="601"/>
      <c r="B22" s="66" t="s">
        <v>44</v>
      </c>
      <c r="C22" s="116">
        <f t="shared" si="0"/>
        <v>0</v>
      </c>
      <c r="D22" s="87">
        <f t="shared" si="1"/>
        <v>0</v>
      </c>
      <c r="E22" s="23">
        <f t="shared" si="2"/>
        <v>0</v>
      </c>
      <c r="F22" s="24"/>
      <c r="G22" s="25"/>
      <c r="H22" s="24"/>
      <c r="I22" s="25"/>
      <c r="J22" s="24"/>
      <c r="K22" s="26"/>
      <c r="L22" s="24"/>
      <c r="M22" s="26"/>
      <c r="N22" s="24"/>
      <c r="O22" s="26"/>
      <c r="P22" s="24"/>
      <c r="Q22" s="26"/>
      <c r="R22" s="24"/>
      <c r="S22" s="26"/>
      <c r="T22" s="24"/>
      <c r="U22" s="26"/>
      <c r="V22" s="24"/>
      <c r="W22" s="26"/>
      <c r="X22" s="24"/>
      <c r="Y22" s="26"/>
      <c r="Z22" s="24"/>
      <c r="AA22" s="26"/>
      <c r="AB22" s="24"/>
      <c r="AC22" s="26"/>
      <c r="AD22" s="24"/>
      <c r="AE22" s="26"/>
      <c r="AF22" s="24"/>
      <c r="AG22" s="26"/>
      <c r="AH22" s="24"/>
      <c r="AI22" s="26"/>
      <c r="AJ22" s="24"/>
      <c r="AK22" s="26"/>
      <c r="AL22" s="27"/>
      <c r="AM22" s="26"/>
      <c r="AN22" s="25"/>
      <c r="AO22" s="25"/>
      <c r="AP22" s="6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40"/>
      <c r="BC22" s="40"/>
      <c r="BD22" s="40"/>
      <c r="CG22" s="42">
        <v>0</v>
      </c>
      <c r="CH22" s="42">
        <v>0</v>
      </c>
      <c r="CI22" s="42">
        <v>0</v>
      </c>
      <c r="CJ22" s="42"/>
      <c r="CK22" s="42"/>
      <c r="CL22" s="42"/>
    </row>
    <row r="23" spans="1:90" ht="16.149999999999999" customHeight="1" x14ac:dyDescent="0.2">
      <c r="A23" s="567"/>
      <c r="B23" s="471" t="s">
        <v>17</v>
      </c>
      <c r="C23" s="34">
        <f t="shared" si="0"/>
        <v>401</v>
      </c>
      <c r="D23" s="35">
        <f>SUM(F23+H23+J23+L23+N23+P23+R23+T23+V23+X23+Z23+AB23+AD23+AF23+AH23+AJ23+AL23)</f>
        <v>177</v>
      </c>
      <c r="E23" s="472">
        <f t="shared" si="2"/>
        <v>224</v>
      </c>
      <c r="F23" s="61">
        <f>SUM(F13:F22)</f>
        <v>2</v>
      </c>
      <c r="G23" s="473">
        <f t="shared" ref="G23:AO23" si="3">SUM(G13:G22)</f>
        <v>4</v>
      </c>
      <c r="H23" s="61">
        <f t="shared" si="3"/>
        <v>1</v>
      </c>
      <c r="I23" s="473">
        <f t="shared" si="3"/>
        <v>1</v>
      </c>
      <c r="J23" s="61">
        <f t="shared" si="3"/>
        <v>4</v>
      </c>
      <c r="K23" s="63">
        <f t="shared" si="3"/>
        <v>4</v>
      </c>
      <c r="L23" s="61">
        <f t="shared" si="3"/>
        <v>4</v>
      </c>
      <c r="M23" s="63">
        <f t="shared" si="3"/>
        <v>4</v>
      </c>
      <c r="N23" s="61">
        <f t="shared" si="3"/>
        <v>13</v>
      </c>
      <c r="O23" s="63">
        <f t="shared" si="3"/>
        <v>1</v>
      </c>
      <c r="P23" s="61">
        <f t="shared" si="3"/>
        <v>16</v>
      </c>
      <c r="Q23" s="63">
        <f t="shared" si="3"/>
        <v>13</v>
      </c>
      <c r="R23" s="61">
        <f t="shared" si="3"/>
        <v>22</v>
      </c>
      <c r="S23" s="63">
        <f t="shared" si="3"/>
        <v>5</v>
      </c>
      <c r="T23" s="61">
        <f t="shared" si="3"/>
        <v>13</v>
      </c>
      <c r="U23" s="63">
        <f t="shared" si="3"/>
        <v>7</v>
      </c>
      <c r="V23" s="61">
        <f t="shared" si="3"/>
        <v>12</v>
      </c>
      <c r="W23" s="63">
        <f t="shared" si="3"/>
        <v>28</v>
      </c>
      <c r="X23" s="61">
        <f t="shared" si="3"/>
        <v>14</v>
      </c>
      <c r="Y23" s="63">
        <f t="shared" si="3"/>
        <v>26</v>
      </c>
      <c r="Z23" s="61">
        <f t="shared" si="3"/>
        <v>16</v>
      </c>
      <c r="AA23" s="63">
        <f t="shared" si="3"/>
        <v>31</v>
      </c>
      <c r="AB23" s="61">
        <f t="shared" si="3"/>
        <v>26</v>
      </c>
      <c r="AC23" s="63">
        <f t="shared" si="3"/>
        <v>36</v>
      </c>
      <c r="AD23" s="61">
        <f t="shared" si="3"/>
        <v>13</v>
      </c>
      <c r="AE23" s="63">
        <f t="shared" si="3"/>
        <v>30</v>
      </c>
      <c r="AF23" s="61">
        <f t="shared" si="3"/>
        <v>13</v>
      </c>
      <c r="AG23" s="63">
        <f t="shared" si="3"/>
        <v>24</v>
      </c>
      <c r="AH23" s="61">
        <f t="shared" si="3"/>
        <v>5</v>
      </c>
      <c r="AI23" s="63">
        <f t="shared" si="3"/>
        <v>5</v>
      </c>
      <c r="AJ23" s="61">
        <f t="shared" si="3"/>
        <v>1</v>
      </c>
      <c r="AK23" s="63">
        <f t="shared" si="3"/>
        <v>3</v>
      </c>
      <c r="AL23" s="474">
        <f t="shared" si="3"/>
        <v>2</v>
      </c>
      <c r="AM23" s="63">
        <f t="shared" si="3"/>
        <v>2</v>
      </c>
      <c r="AN23" s="473">
        <f t="shared" si="3"/>
        <v>401</v>
      </c>
      <c r="AO23" s="473">
        <f t="shared" si="3"/>
        <v>0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CG23" s="42"/>
      <c r="CH23" s="42"/>
      <c r="CI23" s="42"/>
      <c r="CJ23" s="42"/>
      <c r="CK23" s="42"/>
      <c r="CL23" s="42"/>
    </row>
    <row r="24" spans="1:90" ht="16.149999999999999" customHeight="1" x14ac:dyDescent="0.2">
      <c r="A24" s="532" t="s">
        <v>45</v>
      </c>
      <c r="B24" s="476" t="s">
        <v>36</v>
      </c>
      <c r="C24" s="477">
        <f t="shared" si="0"/>
        <v>14</v>
      </c>
      <c r="D24" s="334">
        <f t="shared" si="1"/>
        <v>4</v>
      </c>
      <c r="E24" s="478">
        <f t="shared" si="2"/>
        <v>10</v>
      </c>
      <c r="F24" s="479">
        <v>0</v>
      </c>
      <c r="G24" s="480">
        <v>0</v>
      </c>
      <c r="H24" s="479">
        <v>0</v>
      </c>
      <c r="I24" s="480">
        <v>0</v>
      </c>
      <c r="J24" s="479">
        <v>0</v>
      </c>
      <c r="K24" s="417">
        <v>1</v>
      </c>
      <c r="L24" s="479">
        <v>2</v>
      </c>
      <c r="M24" s="417">
        <v>4</v>
      </c>
      <c r="N24" s="479">
        <v>0</v>
      </c>
      <c r="O24" s="417">
        <v>0</v>
      </c>
      <c r="P24" s="479">
        <v>0</v>
      </c>
      <c r="Q24" s="417">
        <v>0</v>
      </c>
      <c r="R24" s="479">
        <v>1</v>
      </c>
      <c r="S24" s="417">
        <v>0</v>
      </c>
      <c r="T24" s="479">
        <v>0</v>
      </c>
      <c r="U24" s="417">
        <v>0</v>
      </c>
      <c r="V24" s="479">
        <v>0</v>
      </c>
      <c r="W24" s="417">
        <v>2</v>
      </c>
      <c r="X24" s="479">
        <v>0</v>
      </c>
      <c r="Y24" s="417">
        <v>0</v>
      </c>
      <c r="Z24" s="479">
        <v>1</v>
      </c>
      <c r="AA24" s="417">
        <v>2</v>
      </c>
      <c r="AB24" s="479">
        <v>0</v>
      </c>
      <c r="AC24" s="417">
        <v>1</v>
      </c>
      <c r="AD24" s="479">
        <v>0</v>
      </c>
      <c r="AE24" s="417">
        <v>0</v>
      </c>
      <c r="AF24" s="479">
        <v>0</v>
      </c>
      <c r="AG24" s="417">
        <v>0</v>
      </c>
      <c r="AH24" s="479">
        <v>0</v>
      </c>
      <c r="AI24" s="417">
        <v>0</v>
      </c>
      <c r="AJ24" s="479">
        <v>0</v>
      </c>
      <c r="AK24" s="417">
        <v>0</v>
      </c>
      <c r="AL24" s="481">
        <v>0</v>
      </c>
      <c r="AM24" s="417">
        <v>0</v>
      </c>
      <c r="AN24" s="480">
        <v>14</v>
      </c>
      <c r="AO24" s="480">
        <v>0</v>
      </c>
      <c r="AP24" s="6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40"/>
      <c r="BC24" s="40"/>
      <c r="BD24" s="40"/>
      <c r="CG24" s="42">
        <v>0</v>
      </c>
      <c r="CH24" s="42">
        <v>0</v>
      </c>
      <c r="CI24" s="42">
        <v>0</v>
      </c>
      <c r="CJ24" s="42"/>
      <c r="CK24" s="42"/>
      <c r="CL24" s="42"/>
    </row>
    <row r="25" spans="1:90" ht="16.149999999999999" customHeight="1" x14ac:dyDescent="0.2">
      <c r="A25" s="682" t="s">
        <v>46</v>
      </c>
      <c r="B25" s="482" t="s">
        <v>36</v>
      </c>
      <c r="C25" s="90">
        <f t="shared" si="0"/>
        <v>183</v>
      </c>
      <c r="D25" s="91">
        <f t="shared" si="1"/>
        <v>75</v>
      </c>
      <c r="E25" s="2">
        <f t="shared" si="2"/>
        <v>108</v>
      </c>
      <c r="F25" s="3">
        <v>0</v>
      </c>
      <c r="G25" s="4">
        <v>1</v>
      </c>
      <c r="H25" s="3">
        <v>15</v>
      </c>
      <c r="I25" s="4">
        <v>5</v>
      </c>
      <c r="J25" s="3">
        <v>4</v>
      </c>
      <c r="K25" s="5">
        <v>15</v>
      </c>
      <c r="L25" s="3">
        <v>12</v>
      </c>
      <c r="M25" s="5">
        <v>3</v>
      </c>
      <c r="N25" s="3">
        <v>2</v>
      </c>
      <c r="O25" s="5">
        <v>1</v>
      </c>
      <c r="P25" s="3">
        <v>4</v>
      </c>
      <c r="Q25" s="5">
        <v>6</v>
      </c>
      <c r="R25" s="3">
        <v>10</v>
      </c>
      <c r="S25" s="5">
        <v>6</v>
      </c>
      <c r="T25" s="3">
        <v>4</v>
      </c>
      <c r="U25" s="5">
        <v>7</v>
      </c>
      <c r="V25" s="3">
        <v>1</v>
      </c>
      <c r="W25" s="5">
        <v>26</v>
      </c>
      <c r="X25" s="3">
        <v>2</v>
      </c>
      <c r="Y25" s="5">
        <v>8</v>
      </c>
      <c r="Z25" s="3">
        <v>9</v>
      </c>
      <c r="AA25" s="5">
        <v>10</v>
      </c>
      <c r="AB25" s="3">
        <v>8</v>
      </c>
      <c r="AC25" s="5">
        <v>8</v>
      </c>
      <c r="AD25" s="3">
        <v>2</v>
      </c>
      <c r="AE25" s="5">
        <v>11</v>
      </c>
      <c r="AF25" s="3">
        <v>2</v>
      </c>
      <c r="AG25" s="5">
        <v>0</v>
      </c>
      <c r="AH25" s="3">
        <v>0</v>
      </c>
      <c r="AI25" s="5">
        <v>1</v>
      </c>
      <c r="AJ25" s="3">
        <v>0</v>
      </c>
      <c r="AK25" s="5">
        <v>0</v>
      </c>
      <c r="AL25" s="21">
        <v>0</v>
      </c>
      <c r="AM25" s="5">
        <v>0</v>
      </c>
      <c r="AN25" s="4">
        <v>183</v>
      </c>
      <c r="AO25" s="4">
        <v>0</v>
      </c>
      <c r="AP25" s="6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40"/>
      <c r="BC25" s="40"/>
      <c r="BD25" s="40"/>
      <c r="CG25" s="42">
        <v>0</v>
      </c>
      <c r="CH25" s="42">
        <v>0</v>
      </c>
      <c r="CI25" s="42">
        <v>0</v>
      </c>
      <c r="CJ25" s="42"/>
      <c r="CK25" s="42"/>
      <c r="CL25" s="42"/>
    </row>
    <row r="26" spans="1:90" ht="16.149999999999999" customHeight="1" x14ac:dyDescent="0.2">
      <c r="A26" s="567"/>
      <c r="B26" s="483" t="s">
        <v>47</v>
      </c>
      <c r="C26" s="45">
        <f t="shared" si="0"/>
        <v>0</v>
      </c>
      <c r="D26" s="46">
        <f t="shared" si="1"/>
        <v>0</v>
      </c>
      <c r="E26" s="71">
        <f t="shared" si="2"/>
        <v>0</v>
      </c>
      <c r="F26" s="9">
        <v>0</v>
      </c>
      <c r="G26" s="30">
        <v>0</v>
      </c>
      <c r="H26" s="9">
        <v>0</v>
      </c>
      <c r="I26" s="11">
        <v>0</v>
      </c>
      <c r="J26" s="9">
        <v>0</v>
      </c>
      <c r="K26" s="11">
        <v>0</v>
      </c>
      <c r="L26" s="9">
        <v>0</v>
      </c>
      <c r="M26" s="11">
        <v>0</v>
      </c>
      <c r="N26" s="9">
        <v>0</v>
      </c>
      <c r="O26" s="10">
        <v>0</v>
      </c>
      <c r="P26" s="9">
        <v>0</v>
      </c>
      <c r="Q26" s="30">
        <v>0</v>
      </c>
      <c r="R26" s="129">
        <v>0</v>
      </c>
      <c r="S26" s="11">
        <v>0</v>
      </c>
      <c r="T26" s="9">
        <v>0</v>
      </c>
      <c r="U26" s="11">
        <v>0</v>
      </c>
      <c r="V26" s="9">
        <v>0</v>
      </c>
      <c r="W26" s="11">
        <v>0</v>
      </c>
      <c r="X26" s="9">
        <v>0</v>
      </c>
      <c r="Y26" s="30">
        <v>0</v>
      </c>
      <c r="Z26" s="9">
        <v>0</v>
      </c>
      <c r="AA26" s="30">
        <v>0</v>
      </c>
      <c r="AB26" s="9">
        <v>0</v>
      </c>
      <c r="AC26" s="11">
        <v>0</v>
      </c>
      <c r="AD26" s="9">
        <v>0</v>
      </c>
      <c r="AE26" s="30">
        <v>0</v>
      </c>
      <c r="AF26" s="9">
        <v>0</v>
      </c>
      <c r="AG26" s="30">
        <v>0</v>
      </c>
      <c r="AH26" s="9">
        <v>0</v>
      </c>
      <c r="AI26" s="11">
        <v>0</v>
      </c>
      <c r="AJ26" s="9">
        <v>0</v>
      </c>
      <c r="AK26" s="11">
        <v>0</v>
      </c>
      <c r="AL26" s="18">
        <v>0</v>
      </c>
      <c r="AM26" s="11">
        <v>0</v>
      </c>
      <c r="AN26" s="10">
        <v>0</v>
      </c>
      <c r="AO26" s="10">
        <v>0</v>
      </c>
      <c r="AP26" s="6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40"/>
      <c r="BC26" s="40"/>
      <c r="BD26" s="40"/>
      <c r="CG26" s="42">
        <v>0</v>
      </c>
      <c r="CH26" s="42">
        <v>0</v>
      </c>
      <c r="CI26" s="42">
        <v>0</v>
      </c>
      <c r="CJ26" s="42"/>
      <c r="CK26" s="42"/>
      <c r="CL26" s="42"/>
    </row>
    <row r="27" spans="1:90" ht="31.15" customHeight="1" x14ac:dyDescent="0.2">
      <c r="A27" s="130" t="s">
        <v>48</v>
      </c>
      <c r="B27" s="131"/>
      <c r="C27" s="132"/>
      <c r="D27" s="131"/>
      <c r="E27" s="110"/>
      <c r="F27" s="110"/>
      <c r="G27" s="110"/>
      <c r="H27" s="110"/>
      <c r="I27" s="110"/>
      <c r="J27" s="110"/>
      <c r="K27" s="110"/>
      <c r="L27" s="110"/>
      <c r="M27" s="112"/>
      <c r="N27" s="112"/>
      <c r="O27" s="56"/>
      <c r="P27" s="56"/>
      <c r="Q27" s="56"/>
      <c r="R27" s="56"/>
      <c r="S27" s="56"/>
      <c r="T27" s="56"/>
      <c r="U27" s="56"/>
      <c r="V27" s="108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8"/>
      <c r="AQ27" s="133"/>
      <c r="AR27" s="133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CG27" s="42"/>
      <c r="CH27" s="42"/>
      <c r="CI27" s="42"/>
      <c r="CJ27" s="42"/>
      <c r="CK27" s="42"/>
      <c r="CL27" s="42"/>
    </row>
    <row r="28" spans="1:90" ht="16.149999999999999" customHeight="1" x14ac:dyDescent="0.2">
      <c r="A28" s="682" t="s">
        <v>19</v>
      </c>
      <c r="B28" s="682" t="s">
        <v>49</v>
      </c>
      <c r="C28" s="680" t="s">
        <v>50</v>
      </c>
      <c r="D28" s="633"/>
      <c r="E28" s="681"/>
      <c r="F28" s="680" t="s">
        <v>22</v>
      </c>
      <c r="G28" s="681"/>
      <c r="H28" s="680" t="s">
        <v>23</v>
      </c>
      <c r="I28" s="681"/>
      <c r="J28" s="680" t="s">
        <v>24</v>
      </c>
      <c r="K28" s="681"/>
      <c r="L28" s="680" t="s">
        <v>21</v>
      </c>
      <c r="M28" s="681"/>
      <c r="N28" s="680" t="s">
        <v>20</v>
      </c>
      <c r="O28" s="681"/>
      <c r="P28" s="687" t="s">
        <v>2</v>
      </c>
      <c r="Q28" s="688"/>
      <c r="R28" s="638" t="s">
        <v>3</v>
      </c>
      <c r="S28" s="638"/>
      <c r="T28" s="687" t="s">
        <v>4</v>
      </c>
      <c r="U28" s="688"/>
      <c r="V28" s="687" t="s">
        <v>5</v>
      </c>
      <c r="W28" s="688"/>
      <c r="X28" s="687" t="s">
        <v>6</v>
      </c>
      <c r="Y28" s="688"/>
      <c r="Z28" s="687" t="s">
        <v>7</v>
      </c>
      <c r="AA28" s="688"/>
      <c r="AB28" s="687" t="s">
        <v>8</v>
      </c>
      <c r="AC28" s="688"/>
      <c r="AD28" s="687" t="s">
        <v>9</v>
      </c>
      <c r="AE28" s="688"/>
      <c r="AF28" s="687" t="s">
        <v>10</v>
      </c>
      <c r="AG28" s="688"/>
      <c r="AH28" s="687" t="s">
        <v>11</v>
      </c>
      <c r="AI28" s="688"/>
      <c r="AJ28" s="687" t="s">
        <v>12</v>
      </c>
      <c r="AK28" s="688"/>
      <c r="AL28" s="687" t="s">
        <v>13</v>
      </c>
      <c r="AM28" s="688"/>
      <c r="AN28" s="77"/>
      <c r="AO28" s="134"/>
      <c r="AP28" s="135"/>
      <c r="AQ28" s="133"/>
      <c r="AR28" s="133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CG28" s="42"/>
      <c r="CH28" s="42"/>
      <c r="CI28" s="42"/>
      <c r="CJ28" s="42"/>
      <c r="CK28" s="42"/>
      <c r="CL28" s="42"/>
    </row>
    <row r="29" spans="1:90" ht="16.149999999999999" customHeight="1" x14ac:dyDescent="0.2">
      <c r="A29" s="567"/>
      <c r="B29" s="567"/>
      <c r="C29" s="32" t="s">
        <v>14</v>
      </c>
      <c r="D29" s="33" t="s">
        <v>15</v>
      </c>
      <c r="E29" s="530" t="s">
        <v>16</v>
      </c>
      <c r="F29" s="32" t="s">
        <v>15</v>
      </c>
      <c r="G29" s="530" t="s">
        <v>16</v>
      </c>
      <c r="H29" s="32" t="s">
        <v>15</v>
      </c>
      <c r="I29" s="530" t="s">
        <v>16</v>
      </c>
      <c r="J29" s="32" t="s">
        <v>15</v>
      </c>
      <c r="K29" s="530" t="s">
        <v>16</v>
      </c>
      <c r="L29" s="32" t="s">
        <v>15</v>
      </c>
      <c r="M29" s="530" t="s">
        <v>16</v>
      </c>
      <c r="N29" s="32" t="s">
        <v>15</v>
      </c>
      <c r="O29" s="530" t="s">
        <v>16</v>
      </c>
      <c r="P29" s="32" t="s">
        <v>15</v>
      </c>
      <c r="Q29" s="530" t="s">
        <v>16</v>
      </c>
      <c r="R29" s="32" t="s">
        <v>15</v>
      </c>
      <c r="S29" s="524" t="s">
        <v>16</v>
      </c>
      <c r="T29" s="32" t="s">
        <v>15</v>
      </c>
      <c r="U29" s="530" t="s">
        <v>16</v>
      </c>
      <c r="V29" s="32" t="s">
        <v>15</v>
      </c>
      <c r="W29" s="530" t="s">
        <v>16</v>
      </c>
      <c r="X29" s="32" t="s">
        <v>15</v>
      </c>
      <c r="Y29" s="530" t="s">
        <v>16</v>
      </c>
      <c r="Z29" s="32" t="s">
        <v>15</v>
      </c>
      <c r="AA29" s="530" t="s">
        <v>16</v>
      </c>
      <c r="AB29" s="32" t="s">
        <v>15</v>
      </c>
      <c r="AC29" s="530" t="s">
        <v>16</v>
      </c>
      <c r="AD29" s="32" t="s">
        <v>15</v>
      </c>
      <c r="AE29" s="530" t="s">
        <v>16</v>
      </c>
      <c r="AF29" s="32" t="s">
        <v>15</v>
      </c>
      <c r="AG29" s="530" t="s">
        <v>16</v>
      </c>
      <c r="AH29" s="32" t="s">
        <v>15</v>
      </c>
      <c r="AI29" s="530" t="s">
        <v>16</v>
      </c>
      <c r="AJ29" s="32" t="s">
        <v>15</v>
      </c>
      <c r="AK29" s="530" t="s">
        <v>16</v>
      </c>
      <c r="AL29" s="32" t="s">
        <v>15</v>
      </c>
      <c r="AM29" s="530" t="s">
        <v>16</v>
      </c>
      <c r="AN29" s="343"/>
      <c r="AO29" s="484"/>
      <c r="AP29" s="485"/>
      <c r="AQ29" s="486"/>
      <c r="AR29" s="133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CG29" s="42"/>
      <c r="CH29" s="42"/>
      <c r="CI29" s="42"/>
      <c r="CJ29" s="42"/>
      <c r="CK29" s="42"/>
      <c r="CL29" s="42"/>
    </row>
    <row r="30" spans="1:90" ht="16.149999999999999" customHeight="1" x14ac:dyDescent="0.2">
      <c r="A30" s="482" t="s">
        <v>51</v>
      </c>
      <c r="B30" s="487">
        <v>40</v>
      </c>
      <c r="C30" s="61">
        <f>SUM(D30+E30)</f>
        <v>40</v>
      </c>
      <c r="D30" s="62">
        <f>SUM(F30+H30+J30+L30+N30+P30+R30+T30+V30+X30+Z30+AB30+AD30+AF30+AH30+AJ30+AL30)</f>
        <v>16</v>
      </c>
      <c r="E30" s="473">
        <f>SUM(G30+I30+K30+M30+O30+Q30+S30+U30+W30+Y30+AA30+AC30+AE30+AG30+AI30+AK30+AM30)</f>
        <v>24</v>
      </c>
      <c r="F30" s="9">
        <v>0</v>
      </c>
      <c r="G30" s="30">
        <v>0</v>
      </c>
      <c r="H30" s="9">
        <v>3</v>
      </c>
      <c r="I30" s="11">
        <v>2</v>
      </c>
      <c r="J30" s="9">
        <v>3</v>
      </c>
      <c r="K30" s="11">
        <v>4</v>
      </c>
      <c r="L30" s="9">
        <v>5</v>
      </c>
      <c r="M30" s="11">
        <v>8</v>
      </c>
      <c r="N30" s="9">
        <v>1</v>
      </c>
      <c r="O30" s="10">
        <v>3</v>
      </c>
      <c r="P30" s="9">
        <v>0</v>
      </c>
      <c r="Q30" s="30">
        <v>2</v>
      </c>
      <c r="R30" s="129">
        <v>0</v>
      </c>
      <c r="S30" s="11">
        <v>1</v>
      </c>
      <c r="T30" s="9">
        <v>1</v>
      </c>
      <c r="U30" s="11">
        <v>0</v>
      </c>
      <c r="V30" s="9">
        <v>0</v>
      </c>
      <c r="W30" s="11">
        <v>1</v>
      </c>
      <c r="X30" s="9">
        <v>0</v>
      </c>
      <c r="Y30" s="30">
        <v>0</v>
      </c>
      <c r="Z30" s="9">
        <v>0</v>
      </c>
      <c r="AA30" s="30">
        <v>1</v>
      </c>
      <c r="AB30" s="9">
        <v>1</v>
      </c>
      <c r="AC30" s="11">
        <v>1</v>
      </c>
      <c r="AD30" s="9">
        <v>1</v>
      </c>
      <c r="AE30" s="30">
        <v>0</v>
      </c>
      <c r="AF30" s="9">
        <v>0</v>
      </c>
      <c r="AG30" s="30">
        <v>0</v>
      </c>
      <c r="AH30" s="9">
        <v>1</v>
      </c>
      <c r="AI30" s="11">
        <v>1</v>
      </c>
      <c r="AJ30" s="9">
        <v>0</v>
      </c>
      <c r="AK30" s="11">
        <v>0</v>
      </c>
      <c r="AL30" s="18">
        <v>0</v>
      </c>
      <c r="AM30" s="11">
        <v>0</v>
      </c>
      <c r="AN30" s="20"/>
      <c r="AO30" s="488"/>
      <c r="AP30" s="489"/>
      <c r="AQ30" s="486"/>
      <c r="AR30" s="133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CG30" s="42"/>
      <c r="CH30" s="42"/>
      <c r="CI30" s="42"/>
      <c r="CJ30" s="42"/>
      <c r="CK30" s="42"/>
      <c r="CL30" s="42"/>
    </row>
    <row r="31" spans="1:90" ht="31.15" customHeight="1" x14ac:dyDescent="0.2">
      <c r="A31" s="103" t="s">
        <v>52</v>
      </c>
      <c r="B31" s="104"/>
      <c r="C31" s="105"/>
      <c r="D31" s="105"/>
      <c r="E31" s="105"/>
      <c r="F31" s="105"/>
      <c r="G31" s="105"/>
      <c r="H31" s="105"/>
      <c r="I31" s="106"/>
      <c r="J31" s="104"/>
      <c r="K31" s="110"/>
      <c r="L31" s="110"/>
      <c r="M31" s="112"/>
      <c r="N31" s="28"/>
      <c r="O31" s="56"/>
      <c r="P31" s="56"/>
      <c r="Q31" s="56"/>
      <c r="R31" s="56"/>
      <c r="S31" s="56"/>
      <c r="T31" s="56"/>
      <c r="U31" s="56"/>
      <c r="V31" s="108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8"/>
      <c r="AQ31" s="133"/>
      <c r="AR31" s="133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CG31" s="42"/>
      <c r="CH31" s="42"/>
      <c r="CI31" s="42"/>
      <c r="CJ31" s="42"/>
      <c r="CK31" s="42"/>
      <c r="CL31" s="42"/>
    </row>
    <row r="32" spans="1:90" ht="31.15" customHeight="1" x14ac:dyDescent="0.2">
      <c r="A32" s="142" t="s">
        <v>53</v>
      </c>
      <c r="B32" s="143"/>
      <c r="C32" s="143"/>
      <c r="D32" s="144"/>
      <c r="E32" s="144"/>
      <c r="F32" s="144"/>
      <c r="G32" s="144"/>
      <c r="H32" s="144"/>
      <c r="I32" s="144"/>
      <c r="J32" s="144"/>
      <c r="K32" s="144"/>
      <c r="L32" s="145"/>
      <c r="M32" s="28"/>
      <c r="N32" s="28"/>
      <c r="O32" s="28"/>
      <c r="P32" s="56"/>
      <c r="Q32" s="56"/>
      <c r="R32" s="56"/>
      <c r="S32" s="56"/>
      <c r="T32" s="56"/>
      <c r="U32" s="56"/>
      <c r="V32" s="108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8"/>
      <c r="AQ32" s="133"/>
      <c r="AR32" s="133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CG32" s="42"/>
      <c r="CH32" s="42"/>
      <c r="CI32" s="42"/>
      <c r="CJ32" s="42"/>
      <c r="CK32" s="42"/>
      <c r="CL32" s="42"/>
    </row>
    <row r="33" spans="1:90" ht="16.149999999999999" customHeight="1" x14ac:dyDescent="0.2">
      <c r="A33" s="676" t="s">
        <v>19</v>
      </c>
      <c r="B33" s="682" t="s">
        <v>33</v>
      </c>
      <c r="C33" s="682" t="s">
        <v>28</v>
      </c>
      <c r="D33" s="75"/>
      <c r="E33" s="75"/>
      <c r="F33" s="75"/>
      <c r="G33" s="75"/>
      <c r="H33" s="75"/>
      <c r="I33" s="75"/>
      <c r="J33" s="75"/>
      <c r="K33" s="75"/>
      <c r="L33" s="146"/>
      <c r="M33" s="147"/>
      <c r="N33" s="28"/>
      <c r="O33" s="56"/>
      <c r="P33" s="56"/>
      <c r="Q33" s="56"/>
      <c r="R33" s="56"/>
      <c r="S33" s="56"/>
      <c r="T33" s="56"/>
      <c r="U33" s="56"/>
      <c r="V33" s="108"/>
      <c r="W33" s="56"/>
      <c r="X33" s="490"/>
      <c r="Y33" s="488"/>
      <c r="Z33" s="488"/>
      <c r="AA33" s="488"/>
      <c r="AB33" s="488"/>
      <c r="AC33" s="488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8"/>
      <c r="AQ33" s="133"/>
      <c r="AR33" s="133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CG33" s="42"/>
      <c r="CH33" s="42"/>
      <c r="CI33" s="42"/>
      <c r="CJ33" s="42"/>
      <c r="CK33" s="42"/>
      <c r="CL33" s="42"/>
    </row>
    <row r="34" spans="1:90" ht="16.149999999999999" customHeight="1" x14ac:dyDescent="0.2">
      <c r="A34" s="569"/>
      <c r="B34" s="567"/>
      <c r="C34" s="567"/>
      <c r="D34" s="149"/>
      <c r="E34" s="75"/>
      <c r="F34" s="75"/>
      <c r="G34" s="75"/>
      <c r="H34" s="75"/>
      <c r="I34" s="75"/>
      <c r="J34" s="75"/>
      <c r="K34" s="75"/>
      <c r="L34" s="146"/>
      <c r="M34" s="147"/>
      <c r="N34" s="28"/>
      <c r="O34" s="56"/>
      <c r="P34" s="56"/>
      <c r="Q34" s="56"/>
      <c r="R34" s="56"/>
      <c r="S34" s="56"/>
      <c r="T34" s="56"/>
      <c r="U34" s="56"/>
      <c r="V34" s="108"/>
      <c r="W34" s="56"/>
      <c r="X34" s="490"/>
      <c r="Y34" s="488"/>
      <c r="Z34" s="488"/>
      <c r="AA34" s="488"/>
      <c r="AB34" s="488"/>
      <c r="AC34" s="488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1"/>
      <c r="AR34" s="51"/>
      <c r="CG34" s="42"/>
      <c r="CH34" s="42"/>
      <c r="CI34" s="42"/>
      <c r="CJ34" s="42"/>
      <c r="CK34" s="42"/>
      <c r="CL34" s="42"/>
    </row>
    <row r="35" spans="1:90" ht="16.149999999999999" customHeight="1" x14ac:dyDescent="0.2">
      <c r="A35" s="682" t="s">
        <v>54</v>
      </c>
      <c r="B35" s="476" t="s">
        <v>47</v>
      </c>
      <c r="C35" s="491">
        <v>5</v>
      </c>
      <c r="D35" s="149"/>
      <c r="E35" s="75"/>
      <c r="F35" s="75"/>
      <c r="G35" s="75"/>
      <c r="H35" s="56"/>
      <c r="I35" s="75"/>
      <c r="J35" s="75"/>
      <c r="K35" s="1"/>
      <c r="L35" s="146"/>
      <c r="M35" s="147"/>
      <c r="N35" s="28"/>
      <c r="O35" s="56"/>
      <c r="P35" s="56"/>
      <c r="Q35" s="56"/>
      <c r="R35" s="56"/>
      <c r="S35" s="56"/>
      <c r="T35" s="56"/>
      <c r="U35" s="56"/>
      <c r="V35" s="108"/>
      <c r="W35" s="56"/>
      <c r="X35" s="490"/>
      <c r="Y35" s="488"/>
      <c r="Z35" s="488"/>
      <c r="AA35" s="488"/>
      <c r="AB35" s="488"/>
      <c r="AC35" s="488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1"/>
      <c r="AR35" s="51"/>
      <c r="CG35" s="42"/>
      <c r="CH35" s="42"/>
      <c r="CI35" s="42"/>
      <c r="CJ35" s="42"/>
      <c r="CK35" s="42"/>
      <c r="CL35" s="42"/>
    </row>
    <row r="36" spans="1:90" ht="16.149999999999999" customHeight="1" x14ac:dyDescent="0.2">
      <c r="A36" s="567"/>
      <c r="B36" s="67" t="s">
        <v>55</v>
      </c>
      <c r="C36" s="16">
        <v>13</v>
      </c>
      <c r="D36" s="149"/>
      <c r="E36" s="75"/>
      <c r="F36" s="75"/>
      <c r="G36" s="75"/>
      <c r="H36" s="75"/>
      <c r="I36" s="75"/>
      <c r="J36" s="75"/>
      <c r="K36" s="75"/>
      <c r="L36" s="146"/>
      <c r="M36" s="147"/>
      <c r="N36" s="28"/>
      <c r="O36" s="56"/>
      <c r="P36" s="56"/>
      <c r="Q36" s="56"/>
      <c r="R36" s="56"/>
      <c r="S36" s="56"/>
      <c r="T36" s="56"/>
      <c r="U36" s="56"/>
      <c r="V36" s="108"/>
      <c r="W36" s="56"/>
      <c r="X36" s="490"/>
      <c r="Y36" s="488"/>
      <c r="Z36" s="488"/>
      <c r="AA36" s="488"/>
      <c r="AB36" s="488"/>
      <c r="AC36" s="488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1"/>
      <c r="AR36" s="51"/>
      <c r="CG36" s="42"/>
      <c r="CH36" s="42"/>
      <c r="CI36" s="42"/>
      <c r="CJ36" s="42"/>
      <c r="CK36" s="42"/>
      <c r="CL36" s="42"/>
    </row>
    <row r="37" spans="1:90" ht="16.149999999999999" customHeight="1" x14ac:dyDescent="0.2">
      <c r="A37" s="682" t="s">
        <v>56</v>
      </c>
      <c r="B37" s="476" t="s">
        <v>47</v>
      </c>
      <c r="C37" s="491">
        <v>0</v>
      </c>
      <c r="D37" s="149"/>
      <c r="E37" s="75"/>
      <c r="F37" s="75"/>
      <c r="G37" s="75"/>
      <c r="H37" s="75"/>
      <c r="I37" s="75"/>
      <c r="J37" s="75"/>
      <c r="K37" s="75"/>
      <c r="L37" s="146"/>
      <c r="M37" s="147"/>
      <c r="N37" s="28"/>
      <c r="O37" s="56"/>
      <c r="P37" s="56"/>
      <c r="Q37" s="56"/>
      <c r="R37" s="56"/>
      <c r="S37" s="56"/>
      <c r="T37" s="56"/>
      <c r="U37" s="56"/>
      <c r="V37" s="108"/>
      <c r="W37" s="56"/>
      <c r="X37" s="490"/>
      <c r="Y37" s="488"/>
      <c r="Z37" s="488"/>
      <c r="AA37" s="488"/>
      <c r="AB37" s="488"/>
      <c r="AC37" s="488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1"/>
      <c r="AR37" s="51"/>
      <c r="CG37" s="42"/>
      <c r="CH37" s="42"/>
      <c r="CI37" s="42"/>
      <c r="CJ37" s="42"/>
      <c r="CK37" s="42"/>
      <c r="CL37" s="42"/>
    </row>
    <row r="38" spans="1:90" ht="16.149999999999999" customHeight="1" x14ac:dyDescent="0.2">
      <c r="A38" s="567"/>
      <c r="B38" s="78" t="s">
        <v>55</v>
      </c>
      <c r="C38" s="19">
        <v>39</v>
      </c>
      <c r="D38" s="150"/>
      <c r="E38" s="75"/>
      <c r="F38" s="75"/>
      <c r="G38" s="75"/>
      <c r="H38" s="75"/>
      <c r="I38" s="75"/>
      <c r="J38" s="75"/>
      <c r="K38" s="75"/>
      <c r="L38" s="146"/>
      <c r="M38" s="147"/>
      <c r="N38" s="28"/>
      <c r="O38" s="56"/>
      <c r="P38" s="56"/>
      <c r="Q38" s="56"/>
      <c r="R38" s="56"/>
      <c r="S38" s="56"/>
      <c r="T38" s="56"/>
      <c r="U38" s="56"/>
      <c r="V38" s="108"/>
      <c r="W38" s="56"/>
      <c r="X38" s="490"/>
      <c r="Y38" s="488"/>
      <c r="Z38" s="488"/>
      <c r="AA38" s="488"/>
      <c r="AB38" s="488"/>
      <c r="AC38" s="488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1"/>
      <c r="AR38" s="51"/>
      <c r="CG38" s="42"/>
      <c r="CH38" s="42"/>
      <c r="CI38" s="42"/>
      <c r="CJ38" s="42"/>
      <c r="CK38" s="42"/>
      <c r="CL38" s="42"/>
    </row>
    <row r="39" spans="1:90" ht="31.15" customHeight="1" x14ac:dyDescent="0.2">
      <c r="A39" s="130" t="s">
        <v>57</v>
      </c>
      <c r="B39" s="352"/>
      <c r="C39" s="352"/>
      <c r="D39" s="152"/>
      <c r="E39" s="152"/>
      <c r="F39" s="152"/>
      <c r="G39" s="152"/>
      <c r="H39" s="152"/>
      <c r="I39" s="152"/>
      <c r="J39" s="152"/>
      <c r="K39" s="152"/>
      <c r="L39" s="153"/>
      <c r="M39" s="154"/>
      <c r="N39" s="155"/>
      <c r="O39" s="88"/>
      <c r="P39" s="88"/>
      <c r="Q39" s="88"/>
      <c r="R39" s="88"/>
      <c r="S39" s="88"/>
      <c r="T39" s="88"/>
      <c r="U39" s="88"/>
      <c r="V39" s="156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157"/>
      <c r="AO39" s="158"/>
      <c r="AP39" s="158"/>
      <c r="AQ39" s="133"/>
      <c r="AR39" s="133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CG39" s="42"/>
      <c r="CH39" s="42"/>
      <c r="CI39" s="42"/>
      <c r="CJ39" s="42"/>
      <c r="CK39" s="42"/>
      <c r="CL39" s="42"/>
    </row>
    <row r="40" spans="1:90" ht="16.149999999999999" customHeight="1" x14ac:dyDescent="0.2">
      <c r="A40" s="683" t="s">
        <v>58</v>
      </c>
      <c r="B40" s="684"/>
      <c r="C40" s="689" t="s">
        <v>28</v>
      </c>
      <c r="D40" s="685"/>
      <c r="E40" s="673"/>
      <c r="F40" s="680" t="s">
        <v>25</v>
      </c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3"/>
      <c r="U40" s="633"/>
      <c r="V40" s="633"/>
      <c r="W40" s="633"/>
      <c r="X40" s="633"/>
      <c r="Y40" s="633"/>
      <c r="Z40" s="633"/>
      <c r="AA40" s="633"/>
      <c r="AB40" s="633"/>
      <c r="AC40" s="633"/>
      <c r="AD40" s="633"/>
      <c r="AE40" s="633"/>
      <c r="AF40" s="633"/>
      <c r="AG40" s="633"/>
      <c r="AH40" s="633"/>
      <c r="AI40" s="633"/>
      <c r="AJ40" s="633"/>
      <c r="AK40" s="633"/>
      <c r="AL40" s="633"/>
      <c r="AM40" s="681"/>
      <c r="AN40" s="679" t="s">
        <v>1</v>
      </c>
      <c r="AO40" s="159"/>
      <c r="AP40" s="16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CG40" s="42"/>
      <c r="CH40" s="42"/>
      <c r="CI40" s="42"/>
      <c r="CJ40" s="42"/>
      <c r="CK40" s="42"/>
      <c r="CL40" s="42"/>
    </row>
    <row r="41" spans="1:90" ht="16.149999999999999" customHeight="1" x14ac:dyDescent="0.2">
      <c r="A41" s="572"/>
      <c r="B41" s="573"/>
      <c r="C41" s="604"/>
      <c r="D41" s="579"/>
      <c r="E41" s="580"/>
      <c r="F41" s="680" t="s">
        <v>22</v>
      </c>
      <c r="G41" s="681"/>
      <c r="H41" s="633" t="s">
        <v>23</v>
      </c>
      <c r="I41" s="681"/>
      <c r="J41" s="674" t="s">
        <v>24</v>
      </c>
      <c r="K41" s="675"/>
      <c r="L41" s="680" t="s">
        <v>21</v>
      </c>
      <c r="M41" s="681"/>
      <c r="N41" s="680" t="s">
        <v>20</v>
      </c>
      <c r="O41" s="681"/>
      <c r="P41" s="687" t="s">
        <v>2</v>
      </c>
      <c r="Q41" s="688"/>
      <c r="R41" s="687" t="s">
        <v>3</v>
      </c>
      <c r="S41" s="688"/>
      <c r="T41" s="687" t="s">
        <v>4</v>
      </c>
      <c r="U41" s="688"/>
      <c r="V41" s="687" t="s">
        <v>5</v>
      </c>
      <c r="W41" s="688"/>
      <c r="X41" s="687" t="s">
        <v>6</v>
      </c>
      <c r="Y41" s="688"/>
      <c r="Z41" s="687" t="s">
        <v>7</v>
      </c>
      <c r="AA41" s="688"/>
      <c r="AB41" s="687" t="s">
        <v>8</v>
      </c>
      <c r="AC41" s="688"/>
      <c r="AD41" s="687" t="s">
        <v>9</v>
      </c>
      <c r="AE41" s="688"/>
      <c r="AF41" s="687" t="s">
        <v>10</v>
      </c>
      <c r="AG41" s="688"/>
      <c r="AH41" s="687" t="s">
        <v>11</v>
      </c>
      <c r="AI41" s="688"/>
      <c r="AJ41" s="687" t="s">
        <v>12</v>
      </c>
      <c r="AK41" s="688"/>
      <c r="AL41" s="638" t="s">
        <v>13</v>
      </c>
      <c r="AM41" s="688"/>
      <c r="AN41" s="595"/>
      <c r="AO41" s="159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CG41" s="42"/>
      <c r="CH41" s="42"/>
      <c r="CI41" s="42"/>
      <c r="CJ41" s="42"/>
      <c r="CK41" s="42"/>
      <c r="CL41" s="42"/>
    </row>
    <row r="42" spans="1:90" ht="16.149999999999999" customHeight="1" x14ac:dyDescent="0.2">
      <c r="A42" s="574"/>
      <c r="B42" s="575"/>
      <c r="C42" s="492" t="s">
        <v>14</v>
      </c>
      <c r="D42" s="354" t="s">
        <v>15</v>
      </c>
      <c r="E42" s="518" t="s">
        <v>16</v>
      </c>
      <c r="F42" s="32" t="s">
        <v>15</v>
      </c>
      <c r="G42" s="530" t="s">
        <v>16</v>
      </c>
      <c r="H42" s="32" t="s">
        <v>15</v>
      </c>
      <c r="I42" s="530" t="s">
        <v>16</v>
      </c>
      <c r="J42" s="32" t="s">
        <v>15</v>
      </c>
      <c r="K42" s="530" t="s">
        <v>16</v>
      </c>
      <c r="L42" s="32" t="s">
        <v>15</v>
      </c>
      <c r="M42" s="530" t="s">
        <v>16</v>
      </c>
      <c r="N42" s="32" t="s">
        <v>15</v>
      </c>
      <c r="O42" s="530" t="s">
        <v>16</v>
      </c>
      <c r="P42" s="32" t="s">
        <v>15</v>
      </c>
      <c r="Q42" s="530" t="s">
        <v>16</v>
      </c>
      <c r="R42" s="32" t="s">
        <v>15</v>
      </c>
      <c r="S42" s="530" t="s">
        <v>16</v>
      </c>
      <c r="T42" s="32" t="s">
        <v>15</v>
      </c>
      <c r="U42" s="530" t="s">
        <v>16</v>
      </c>
      <c r="V42" s="32" t="s">
        <v>15</v>
      </c>
      <c r="W42" s="530" t="s">
        <v>16</v>
      </c>
      <c r="X42" s="32" t="s">
        <v>15</v>
      </c>
      <c r="Y42" s="530" t="s">
        <v>16</v>
      </c>
      <c r="Z42" s="32" t="s">
        <v>15</v>
      </c>
      <c r="AA42" s="530" t="s">
        <v>16</v>
      </c>
      <c r="AB42" s="32" t="s">
        <v>15</v>
      </c>
      <c r="AC42" s="530" t="s">
        <v>16</v>
      </c>
      <c r="AD42" s="32" t="s">
        <v>15</v>
      </c>
      <c r="AE42" s="530" t="s">
        <v>16</v>
      </c>
      <c r="AF42" s="32" t="s">
        <v>15</v>
      </c>
      <c r="AG42" s="530" t="s">
        <v>16</v>
      </c>
      <c r="AH42" s="32" t="s">
        <v>15</v>
      </c>
      <c r="AI42" s="530" t="s">
        <v>16</v>
      </c>
      <c r="AJ42" s="32" t="s">
        <v>15</v>
      </c>
      <c r="AK42" s="530" t="s">
        <v>16</v>
      </c>
      <c r="AL42" s="493" t="s">
        <v>15</v>
      </c>
      <c r="AM42" s="530" t="s">
        <v>16</v>
      </c>
      <c r="AN42" s="591"/>
      <c r="AO42" s="164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CG42" s="42"/>
      <c r="CH42" s="42"/>
      <c r="CI42" s="42"/>
      <c r="CJ42" s="42"/>
      <c r="CK42" s="42"/>
      <c r="CL42" s="42"/>
    </row>
    <row r="43" spans="1:90" ht="16.149999999999999" customHeight="1" x14ac:dyDescent="0.2">
      <c r="A43" s="526" t="s">
        <v>26</v>
      </c>
      <c r="B43" s="494" t="s">
        <v>59</v>
      </c>
      <c r="C43" s="167">
        <f>SUM(D43+E43)</f>
        <v>0</v>
      </c>
      <c r="D43" s="168">
        <f>SUM(F43+H43+J43+L43+N43+P43+R43+T43+V43+X43+Z43+AB43+AD43+AF43+AH43+AJ43+AL43)</f>
        <v>0</v>
      </c>
      <c r="E43" s="472">
        <f>SUM(G43+I43+K43+M43+O43+Q43+S43+U43+W43+Y43+AA43+AC43+AE43+AG43+AI43+AK43+AM43)</f>
        <v>0</v>
      </c>
      <c r="F43" s="31"/>
      <c r="G43" s="48"/>
      <c r="H43" s="31"/>
      <c r="I43" s="48"/>
      <c r="J43" s="31"/>
      <c r="K43" s="48"/>
      <c r="L43" s="31"/>
      <c r="M43" s="48"/>
      <c r="N43" s="31"/>
      <c r="O43" s="48"/>
      <c r="P43" s="495"/>
      <c r="Q43" s="48"/>
      <c r="R43" s="495"/>
      <c r="S43" s="48"/>
      <c r="T43" s="495"/>
      <c r="U43" s="48"/>
      <c r="V43" s="495"/>
      <c r="W43" s="48"/>
      <c r="X43" s="495"/>
      <c r="Y43" s="48"/>
      <c r="Z43" s="495"/>
      <c r="AA43" s="48"/>
      <c r="AB43" s="495"/>
      <c r="AC43" s="48"/>
      <c r="AD43" s="495"/>
      <c r="AE43" s="48"/>
      <c r="AF43" s="495"/>
      <c r="AG43" s="48"/>
      <c r="AH43" s="495"/>
      <c r="AI43" s="48"/>
      <c r="AJ43" s="495"/>
      <c r="AK43" s="48"/>
      <c r="AL43" s="359"/>
      <c r="AM43" s="48"/>
      <c r="AN43" s="496"/>
      <c r="AO43" s="6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40"/>
      <c r="BB43" s="40"/>
      <c r="CB43" s="41"/>
      <c r="CG43" s="42">
        <v>0</v>
      </c>
      <c r="CH43" s="42">
        <v>0</v>
      </c>
      <c r="CI43" s="42"/>
      <c r="CJ43" s="42"/>
      <c r="CK43" s="42"/>
      <c r="CL43" s="42"/>
    </row>
    <row r="44" spans="1:90" ht="16.149999999999999" customHeight="1" x14ac:dyDescent="0.2">
      <c r="A44" s="531" t="s">
        <v>27</v>
      </c>
      <c r="B44" s="498" t="s">
        <v>59</v>
      </c>
      <c r="C44" s="45">
        <f>SUM(D44+E44)</f>
        <v>0</v>
      </c>
      <c r="D44" s="46">
        <f>SUM(F44+H44+J44+L44+N44+P44+R44+T44+V44+X44+Z44+AB44+AD44+AF44+AH44+AJ44+AL44)</f>
        <v>0</v>
      </c>
      <c r="E44" s="70">
        <f>SUM(G44+I44+K44+M44+O44+Q44+S44+U44+W44+Y44+AA44+AC44+AE44+AG44+AI44+AK44+AM44)</f>
        <v>0</v>
      </c>
      <c r="F44" s="29"/>
      <c r="G44" s="47"/>
      <c r="H44" s="29"/>
      <c r="I44" s="47"/>
      <c r="J44" s="29"/>
      <c r="K44" s="47"/>
      <c r="L44" s="29"/>
      <c r="M44" s="47"/>
      <c r="N44" s="29"/>
      <c r="O44" s="47"/>
      <c r="P44" s="129"/>
      <c r="Q44" s="47"/>
      <c r="R44" s="129"/>
      <c r="S44" s="47"/>
      <c r="T44" s="129"/>
      <c r="U44" s="47"/>
      <c r="V44" s="129"/>
      <c r="W44" s="47"/>
      <c r="X44" s="129"/>
      <c r="Y44" s="47"/>
      <c r="Z44" s="129"/>
      <c r="AA44" s="47"/>
      <c r="AB44" s="129"/>
      <c r="AC44" s="47"/>
      <c r="AD44" s="129"/>
      <c r="AE44" s="47"/>
      <c r="AF44" s="129"/>
      <c r="AG44" s="47"/>
      <c r="AH44" s="129"/>
      <c r="AI44" s="47"/>
      <c r="AJ44" s="129"/>
      <c r="AK44" s="47"/>
      <c r="AL44" s="79"/>
      <c r="AM44" s="47"/>
      <c r="AN44" s="173"/>
      <c r="AO44" s="6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40"/>
      <c r="BB44" s="40"/>
      <c r="CG44" s="42">
        <v>0</v>
      </c>
      <c r="CH44" s="42">
        <v>0</v>
      </c>
      <c r="CI44" s="42"/>
      <c r="CJ44" s="42"/>
      <c r="CK44" s="42"/>
      <c r="CL44" s="42"/>
    </row>
    <row r="45" spans="1:90" ht="31.15" customHeight="1" x14ac:dyDescent="0.2">
      <c r="A45" s="623" t="s">
        <v>60</v>
      </c>
      <c r="B45" s="623"/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3"/>
      <c r="N45" s="174"/>
      <c r="O45" s="157"/>
      <c r="P45" s="157"/>
      <c r="Q45" s="157"/>
      <c r="R45" s="157"/>
      <c r="S45" s="157"/>
      <c r="T45" s="157"/>
      <c r="U45" s="157"/>
      <c r="V45" s="175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76"/>
      <c r="AP45" s="177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CG45" s="42"/>
      <c r="CH45" s="42"/>
      <c r="CI45" s="42"/>
      <c r="CJ45" s="42"/>
      <c r="CK45" s="42"/>
      <c r="CL45" s="42"/>
    </row>
    <row r="46" spans="1:90" ht="16.149999999999999" customHeight="1" x14ac:dyDescent="0.2">
      <c r="A46" s="683" t="s">
        <v>19</v>
      </c>
      <c r="B46" s="684"/>
      <c r="C46" s="685" t="s">
        <v>28</v>
      </c>
      <c r="D46" s="685"/>
      <c r="E46" s="673"/>
      <c r="F46" s="674" t="s">
        <v>25</v>
      </c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  <c r="R46" s="627"/>
      <c r="S46" s="627"/>
      <c r="T46" s="627"/>
      <c r="U46" s="627"/>
      <c r="V46" s="627"/>
      <c r="W46" s="627"/>
      <c r="X46" s="627"/>
      <c r="Y46" s="627"/>
      <c r="Z46" s="627"/>
      <c r="AA46" s="627"/>
      <c r="AB46" s="627"/>
      <c r="AC46" s="627"/>
      <c r="AD46" s="627"/>
      <c r="AE46" s="627"/>
      <c r="AF46" s="627"/>
      <c r="AG46" s="627"/>
      <c r="AH46" s="627"/>
      <c r="AI46" s="627"/>
      <c r="AJ46" s="627"/>
      <c r="AK46" s="627"/>
      <c r="AL46" s="627"/>
      <c r="AM46" s="675"/>
      <c r="AN46" s="679" t="s">
        <v>1</v>
      </c>
      <c r="AO46" s="176"/>
      <c r="AP46" s="499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CG46" s="42"/>
      <c r="CH46" s="42"/>
      <c r="CI46" s="42"/>
      <c r="CJ46" s="42"/>
      <c r="CK46" s="42"/>
      <c r="CL46" s="42"/>
    </row>
    <row r="47" spans="1:90" ht="16.149999999999999" customHeight="1" x14ac:dyDescent="0.2">
      <c r="A47" s="572"/>
      <c r="B47" s="573"/>
      <c r="C47" s="579"/>
      <c r="D47" s="579"/>
      <c r="E47" s="580"/>
      <c r="F47" s="690" t="s">
        <v>22</v>
      </c>
      <c r="G47" s="690"/>
      <c r="H47" s="680" t="s">
        <v>23</v>
      </c>
      <c r="I47" s="681"/>
      <c r="J47" s="674" t="s">
        <v>24</v>
      </c>
      <c r="K47" s="675"/>
      <c r="L47" s="680" t="s">
        <v>21</v>
      </c>
      <c r="M47" s="681"/>
      <c r="N47" s="680" t="s">
        <v>20</v>
      </c>
      <c r="O47" s="681"/>
      <c r="P47" s="687" t="s">
        <v>2</v>
      </c>
      <c r="Q47" s="688"/>
      <c r="R47" s="687" t="s">
        <v>3</v>
      </c>
      <c r="S47" s="688"/>
      <c r="T47" s="687" t="s">
        <v>4</v>
      </c>
      <c r="U47" s="688"/>
      <c r="V47" s="687" t="s">
        <v>5</v>
      </c>
      <c r="W47" s="688"/>
      <c r="X47" s="687" t="s">
        <v>6</v>
      </c>
      <c r="Y47" s="688"/>
      <c r="Z47" s="687" t="s">
        <v>7</v>
      </c>
      <c r="AA47" s="688"/>
      <c r="AB47" s="687" t="s">
        <v>8</v>
      </c>
      <c r="AC47" s="688"/>
      <c r="AD47" s="687" t="s">
        <v>9</v>
      </c>
      <c r="AE47" s="688"/>
      <c r="AF47" s="687" t="s">
        <v>10</v>
      </c>
      <c r="AG47" s="688"/>
      <c r="AH47" s="687" t="s">
        <v>11</v>
      </c>
      <c r="AI47" s="688"/>
      <c r="AJ47" s="687" t="s">
        <v>12</v>
      </c>
      <c r="AK47" s="688"/>
      <c r="AL47" s="687" t="s">
        <v>13</v>
      </c>
      <c r="AM47" s="688"/>
      <c r="AN47" s="595"/>
      <c r="AO47" s="176"/>
      <c r="AP47" s="499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CG47" s="42"/>
      <c r="CH47" s="42"/>
      <c r="CI47" s="42"/>
      <c r="CJ47" s="42"/>
      <c r="CK47" s="42"/>
      <c r="CL47" s="42"/>
    </row>
    <row r="48" spans="1:90" ht="16.149999999999999" customHeight="1" x14ac:dyDescent="0.2">
      <c r="A48" s="574"/>
      <c r="B48" s="575"/>
      <c r="C48" s="84" t="s">
        <v>14</v>
      </c>
      <c r="D48" s="179" t="s">
        <v>15</v>
      </c>
      <c r="E48" s="82" t="s">
        <v>16</v>
      </c>
      <c r="F48" s="470" t="s">
        <v>15</v>
      </c>
      <c r="G48" s="529" t="s">
        <v>16</v>
      </c>
      <c r="H48" s="470" t="s">
        <v>15</v>
      </c>
      <c r="I48" s="529" t="s">
        <v>16</v>
      </c>
      <c r="J48" s="470" t="s">
        <v>15</v>
      </c>
      <c r="K48" s="529" t="s">
        <v>16</v>
      </c>
      <c r="L48" s="470" t="s">
        <v>15</v>
      </c>
      <c r="M48" s="529" t="s">
        <v>16</v>
      </c>
      <c r="N48" s="470" t="s">
        <v>15</v>
      </c>
      <c r="O48" s="529" t="s">
        <v>16</v>
      </c>
      <c r="P48" s="470" t="s">
        <v>15</v>
      </c>
      <c r="Q48" s="529" t="s">
        <v>16</v>
      </c>
      <c r="R48" s="470" t="s">
        <v>15</v>
      </c>
      <c r="S48" s="529" t="s">
        <v>16</v>
      </c>
      <c r="T48" s="470" t="s">
        <v>15</v>
      </c>
      <c r="U48" s="529" t="s">
        <v>16</v>
      </c>
      <c r="V48" s="470" t="s">
        <v>15</v>
      </c>
      <c r="W48" s="529" t="s">
        <v>16</v>
      </c>
      <c r="X48" s="470" t="s">
        <v>15</v>
      </c>
      <c r="Y48" s="529" t="s">
        <v>16</v>
      </c>
      <c r="Z48" s="470" t="s">
        <v>15</v>
      </c>
      <c r="AA48" s="529" t="s">
        <v>16</v>
      </c>
      <c r="AB48" s="470" t="s">
        <v>15</v>
      </c>
      <c r="AC48" s="529" t="s">
        <v>16</v>
      </c>
      <c r="AD48" s="470" t="s">
        <v>15</v>
      </c>
      <c r="AE48" s="529" t="s">
        <v>16</v>
      </c>
      <c r="AF48" s="470" t="s">
        <v>15</v>
      </c>
      <c r="AG48" s="529" t="s">
        <v>16</v>
      </c>
      <c r="AH48" s="470" t="s">
        <v>15</v>
      </c>
      <c r="AI48" s="529" t="s">
        <v>16</v>
      </c>
      <c r="AJ48" s="470" t="s">
        <v>15</v>
      </c>
      <c r="AK48" s="529" t="s">
        <v>16</v>
      </c>
      <c r="AL48" s="68" t="s">
        <v>15</v>
      </c>
      <c r="AM48" s="181" t="s">
        <v>16</v>
      </c>
      <c r="AN48" s="591"/>
      <c r="AO48" s="176"/>
      <c r="AP48" s="499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CG48" s="42"/>
      <c r="CH48" s="42"/>
      <c r="CI48" s="42"/>
      <c r="CJ48" s="42"/>
      <c r="CK48" s="42"/>
      <c r="CL48" s="42"/>
    </row>
    <row r="49" spans="1:90" ht="16.149999999999999" customHeight="1" x14ac:dyDescent="0.2">
      <c r="A49" s="671" t="s">
        <v>61</v>
      </c>
      <c r="B49" s="525" t="s">
        <v>35</v>
      </c>
      <c r="C49" s="90">
        <f t="shared" ref="C49:C70" si="4">SUM(D49+E49)</f>
        <v>0</v>
      </c>
      <c r="D49" s="91">
        <f>SUM(H49+J49+L49+N49+P49+R49+T49+V49+X49+Z49+AB49+AD49+AF49+AH49+AJ49+AL49)</f>
        <v>0</v>
      </c>
      <c r="E49" s="2">
        <f t="shared" ref="D49:E54" si="5">SUM(I49+K49+M49+O49+Q49+S49+U49+W49+Y49+AA49+AC49+AE49+AG49+AI49+AK49+AM49)</f>
        <v>0</v>
      </c>
      <c r="F49" s="80"/>
      <c r="G49" s="81"/>
      <c r="H49" s="3"/>
      <c r="I49" s="4"/>
      <c r="J49" s="3"/>
      <c r="K49" s="5"/>
      <c r="L49" s="3"/>
      <c r="M49" s="5"/>
      <c r="N49" s="3"/>
      <c r="O49" s="5"/>
      <c r="P49" s="21"/>
      <c r="Q49" s="5"/>
      <c r="R49" s="21"/>
      <c r="S49" s="5"/>
      <c r="T49" s="21"/>
      <c r="U49" s="5"/>
      <c r="V49" s="21"/>
      <c r="W49" s="5"/>
      <c r="X49" s="21"/>
      <c r="Y49" s="5"/>
      <c r="Z49" s="21"/>
      <c r="AA49" s="5"/>
      <c r="AB49" s="21"/>
      <c r="AC49" s="5"/>
      <c r="AD49" s="21"/>
      <c r="AE49" s="5"/>
      <c r="AF49" s="21"/>
      <c r="AG49" s="5"/>
      <c r="AH49" s="21"/>
      <c r="AI49" s="5"/>
      <c r="AJ49" s="21"/>
      <c r="AK49" s="5"/>
      <c r="AL49" s="21"/>
      <c r="AM49" s="5"/>
      <c r="AN49" s="183"/>
      <c r="AO49" s="6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40"/>
      <c r="BB49" s="40"/>
      <c r="CG49" s="42">
        <v>0</v>
      </c>
      <c r="CH49" s="42">
        <v>0</v>
      </c>
      <c r="CI49" s="42"/>
      <c r="CJ49" s="42"/>
      <c r="CK49" s="42"/>
      <c r="CL49" s="42"/>
    </row>
    <row r="50" spans="1:90" ht="16.149999999999999" customHeight="1" x14ac:dyDescent="0.2">
      <c r="A50" s="564"/>
      <c r="B50" s="520" t="s">
        <v>47</v>
      </c>
      <c r="C50" s="114">
        <f t="shared" si="4"/>
        <v>0</v>
      </c>
      <c r="D50" s="115">
        <f t="shared" si="5"/>
        <v>0</v>
      </c>
      <c r="E50" s="69">
        <f t="shared" si="5"/>
        <v>0</v>
      </c>
      <c r="F50" s="43"/>
      <c r="G50" s="44"/>
      <c r="H50" s="7"/>
      <c r="I50" s="14"/>
      <c r="J50" s="7"/>
      <c r="K50" s="8"/>
      <c r="L50" s="7"/>
      <c r="M50" s="8"/>
      <c r="N50" s="7"/>
      <c r="O50" s="8"/>
      <c r="P50" s="15"/>
      <c r="Q50" s="8"/>
      <c r="R50" s="15"/>
      <c r="S50" s="8"/>
      <c r="T50" s="15"/>
      <c r="U50" s="8"/>
      <c r="V50" s="15"/>
      <c r="W50" s="8"/>
      <c r="X50" s="15"/>
      <c r="Y50" s="8"/>
      <c r="Z50" s="15"/>
      <c r="AA50" s="8"/>
      <c r="AB50" s="15"/>
      <c r="AC50" s="8"/>
      <c r="AD50" s="15"/>
      <c r="AE50" s="8"/>
      <c r="AF50" s="15"/>
      <c r="AG50" s="8"/>
      <c r="AH50" s="15"/>
      <c r="AI50" s="8"/>
      <c r="AJ50" s="15"/>
      <c r="AK50" s="8"/>
      <c r="AL50" s="15"/>
      <c r="AM50" s="8"/>
      <c r="AN50" s="185"/>
      <c r="AO50" s="6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40"/>
      <c r="BB50" s="40"/>
      <c r="CG50" s="42">
        <v>0</v>
      </c>
      <c r="CH50" s="42">
        <v>0</v>
      </c>
      <c r="CI50" s="42"/>
      <c r="CJ50" s="42"/>
      <c r="CK50" s="42"/>
      <c r="CL50" s="42"/>
    </row>
    <row r="51" spans="1:90" ht="16.149999999999999" customHeight="1" x14ac:dyDescent="0.2">
      <c r="A51" s="564"/>
      <c r="B51" s="520" t="s">
        <v>36</v>
      </c>
      <c r="C51" s="114">
        <f t="shared" si="4"/>
        <v>0</v>
      </c>
      <c r="D51" s="115">
        <f t="shared" si="5"/>
        <v>0</v>
      </c>
      <c r="E51" s="69">
        <f t="shared" si="5"/>
        <v>0</v>
      </c>
      <c r="F51" s="43"/>
      <c r="G51" s="44"/>
      <c r="H51" s="7"/>
      <c r="I51" s="14"/>
      <c r="J51" s="7"/>
      <c r="K51" s="8"/>
      <c r="L51" s="7"/>
      <c r="M51" s="8"/>
      <c r="N51" s="7"/>
      <c r="O51" s="8"/>
      <c r="P51" s="15"/>
      <c r="Q51" s="8"/>
      <c r="R51" s="15"/>
      <c r="S51" s="8"/>
      <c r="T51" s="15"/>
      <c r="U51" s="8"/>
      <c r="V51" s="15"/>
      <c r="W51" s="8"/>
      <c r="X51" s="15"/>
      <c r="Y51" s="8"/>
      <c r="Z51" s="15"/>
      <c r="AA51" s="8"/>
      <c r="AB51" s="15"/>
      <c r="AC51" s="8"/>
      <c r="AD51" s="15"/>
      <c r="AE51" s="8"/>
      <c r="AF51" s="15"/>
      <c r="AG51" s="8"/>
      <c r="AH51" s="15"/>
      <c r="AI51" s="8"/>
      <c r="AJ51" s="15"/>
      <c r="AK51" s="8"/>
      <c r="AL51" s="15"/>
      <c r="AM51" s="8"/>
      <c r="AN51" s="185"/>
      <c r="AO51" s="6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40"/>
      <c r="BB51" s="40"/>
      <c r="CG51" s="42">
        <v>0</v>
      </c>
      <c r="CH51" s="42">
        <v>0</v>
      </c>
      <c r="CI51" s="42"/>
      <c r="CJ51" s="42"/>
      <c r="CK51" s="42"/>
      <c r="CL51" s="42"/>
    </row>
    <row r="52" spans="1:90" ht="16.149999999999999" customHeight="1" x14ac:dyDescent="0.2">
      <c r="A52" s="564"/>
      <c r="B52" s="520" t="s">
        <v>62</v>
      </c>
      <c r="C52" s="114">
        <f t="shared" si="4"/>
        <v>0</v>
      </c>
      <c r="D52" s="115">
        <f t="shared" si="5"/>
        <v>0</v>
      </c>
      <c r="E52" s="69">
        <f t="shared" si="5"/>
        <v>0</v>
      </c>
      <c r="F52" s="43"/>
      <c r="G52" s="44"/>
      <c r="H52" s="7"/>
      <c r="I52" s="14"/>
      <c r="J52" s="7"/>
      <c r="K52" s="8"/>
      <c r="L52" s="7"/>
      <c r="M52" s="8"/>
      <c r="N52" s="7"/>
      <c r="O52" s="8"/>
      <c r="P52" s="15"/>
      <c r="Q52" s="8"/>
      <c r="R52" s="15"/>
      <c r="S52" s="8"/>
      <c r="T52" s="15"/>
      <c r="U52" s="8"/>
      <c r="V52" s="15"/>
      <c r="W52" s="8"/>
      <c r="X52" s="15"/>
      <c r="Y52" s="8"/>
      <c r="Z52" s="15"/>
      <c r="AA52" s="8"/>
      <c r="AB52" s="15"/>
      <c r="AC52" s="8"/>
      <c r="AD52" s="15"/>
      <c r="AE52" s="8"/>
      <c r="AF52" s="15"/>
      <c r="AG52" s="8"/>
      <c r="AH52" s="15"/>
      <c r="AI52" s="8"/>
      <c r="AJ52" s="15"/>
      <c r="AK52" s="8"/>
      <c r="AL52" s="15"/>
      <c r="AM52" s="8"/>
      <c r="AN52" s="185"/>
      <c r="AO52" s="6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40"/>
      <c r="BB52" s="40"/>
      <c r="CG52" s="42">
        <v>0</v>
      </c>
      <c r="CH52" s="42">
        <v>0</v>
      </c>
      <c r="CI52" s="42"/>
      <c r="CJ52" s="42"/>
      <c r="CK52" s="42"/>
      <c r="CL52" s="42"/>
    </row>
    <row r="53" spans="1:90" ht="16.149999999999999" customHeight="1" x14ac:dyDescent="0.2">
      <c r="A53" s="564"/>
      <c r="B53" s="520" t="s">
        <v>39</v>
      </c>
      <c r="C53" s="114">
        <f t="shared" si="4"/>
        <v>0</v>
      </c>
      <c r="D53" s="115">
        <f t="shared" si="5"/>
        <v>0</v>
      </c>
      <c r="E53" s="69">
        <f t="shared" si="5"/>
        <v>0</v>
      </c>
      <c r="F53" s="43"/>
      <c r="G53" s="44"/>
      <c r="H53" s="7"/>
      <c r="I53" s="14"/>
      <c r="J53" s="7"/>
      <c r="K53" s="8"/>
      <c r="L53" s="7"/>
      <c r="M53" s="8"/>
      <c r="N53" s="7"/>
      <c r="O53" s="8"/>
      <c r="P53" s="15"/>
      <c r="Q53" s="8"/>
      <c r="R53" s="15"/>
      <c r="S53" s="8"/>
      <c r="T53" s="15"/>
      <c r="U53" s="8"/>
      <c r="V53" s="15"/>
      <c r="W53" s="8"/>
      <c r="X53" s="15"/>
      <c r="Y53" s="8"/>
      <c r="Z53" s="15"/>
      <c r="AA53" s="8"/>
      <c r="AB53" s="15"/>
      <c r="AC53" s="8"/>
      <c r="AD53" s="15"/>
      <c r="AE53" s="8"/>
      <c r="AF53" s="15"/>
      <c r="AG53" s="8"/>
      <c r="AH53" s="15"/>
      <c r="AI53" s="8"/>
      <c r="AJ53" s="15"/>
      <c r="AK53" s="8"/>
      <c r="AL53" s="15"/>
      <c r="AM53" s="8"/>
      <c r="AN53" s="185"/>
      <c r="AO53" s="6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40"/>
      <c r="BB53" s="40"/>
      <c r="CG53" s="42">
        <v>0</v>
      </c>
      <c r="CH53" s="42">
        <v>0</v>
      </c>
      <c r="CI53" s="42"/>
      <c r="CJ53" s="42"/>
      <c r="CK53" s="42"/>
      <c r="CL53" s="42"/>
    </row>
    <row r="54" spans="1:90" ht="16.149999999999999" customHeight="1" x14ac:dyDescent="0.2">
      <c r="A54" s="565"/>
      <c r="B54" s="521" t="s">
        <v>40</v>
      </c>
      <c r="C54" s="86">
        <f t="shared" si="4"/>
        <v>0</v>
      </c>
      <c r="D54" s="87">
        <f t="shared" si="5"/>
        <v>0</v>
      </c>
      <c r="E54" s="74">
        <f t="shared" si="5"/>
        <v>0</v>
      </c>
      <c r="F54" s="72"/>
      <c r="G54" s="73"/>
      <c r="H54" s="9"/>
      <c r="I54" s="10"/>
      <c r="J54" s="9"/>
      <c r="K54" s="11"/>
      <c r="L54" s="9"/>
      <c r="M54" s="11"/>
      <c r="N54" s="9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8"/>
      <c r="AA54" s="11"/>
      <c r="AB54" s="18"/>
      <c r="AC54" s="11"/>
      <c r="AD54" s="18"/>
      <c r="AE54" s="11"/>
      <c r="AF54" s="18"/>
      <c r="AG54" s="11"/>
      <c r="AH54" s="18"/>
      <c r="AI54" s="11"/>
      <c r="AJ54" s="18"/>
      <c r="AK54" s="11"/>
      <c r="AL54" s="18"/>
      <c r="AM54" s="11"/>
      <c r="AN54" s="186"/>
      <c r="AO54" s="6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40"/>
      <c r="BB54" s="40"/>
      <c r="CG54" s="42">
        <v>0</v>
      </c>
      <c r="CH54" s="42">
        <v>0</v>
      </c>
      <c r="CI54" s="42"/>
      <c r="CJ54" s="42"/>
      <c r="CK54" s="42"/>
      <c r="CL54" s="42"/>
    </row>
    <row r="55" spans="1:90" ht="16.149999999999999" customHeight="1" x14ac:dyDescent="0.2">
      <c r="A55" s="671" t="s">
        <v>63</v>
      </c>
      <c r="B55" s="525" t="s">
        <v>36</v>
      </c>
      <c r="C55" s="90">
        <f t="shared" si="4"/>
        <v>0</v>
      </c>
      <c r="D55" s="91">
        <f t="shared" ref="D55:E60" si="6">SUM(J55+L55+N55)</f>
        <v>0</v>
      </c>
      <c r="E55" s="2">
        <f t="shared" si="6"/>
        <v>0</v>
      </c>
      <c r="F55" s="80"/>
      <c r="G55" s="81"/>
      <c r="H55" s="80"/>
      <c r="I55" s="81"/>
      <c r="J55" s="3"/>
      <c r="K55" s="5"/>
      <c r="L55" s="3"/>
      <c r="M55" s="5"/>
      <c r="N55" s="3"/>
      <c r="O55" s="5"/>
      <c r="P55" s="187"/>
      <c r="Q55" s="188"/>
      <c r="R55" s="187"/>
      <c r="S55" s="188"/>
      <c r="T55" s="187"/>
      <c r="U55" s="188"/>
      <c r="V55" s="187"/>
      <c r="W55" s="188"/>
      <c r="X55" s="187"/>
      <c r="Y55" s="188"/>
      <c r="Z55" s="187"/>
      <c r="AA55" s="188"/>
      <c r="AB55" s="187"/>
      <c r="AC55" s="188"/>
      <c r="AD55" s="187"/>
      <c r="AE55" s="188"/>
      <c r="AF55" s="187"/>
      <c r="AG55" s="188"/>
      <c r="AH55" s="187"/>
      <c r="AI55" s="188"/>
      <c r="AJ55" s="80"/>
      <c r="AK55" s="188"/>
      <c r="AL55" s="187"/>
      <c r="AM55" s="188"/>
      <c r="AN55" s="183"/>
      <c r="AO55" s="6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40"/>
      <c r="BB55" s="40"/>
      <c r="CG55" s="42">
        <v>0</v>
      </c>
      <c r="CH55" s="42">
        <v>0</v>
      </c>
      <c r="CI55" s="42"/>
      <c r="CJ55" s="42"/>
      <c r="CK55" s="42"/>
      <c r="CL55" s="42"/>
    </row>
    <row r="56" spans="1:90" ht="16.149999999999999" customHeight="1" x14ac:dyDescent="0.2">
      <c r="A56" s="565"/>
      <c r="B56" s="521" t="s">
        <v>39</v>
      </c>
      <c r="C56" s="86">
        <f t="shared" si="4"/>
        <v>0</v>
      </c>
      <c r="D56" s="87">
        <f t="shared" si="6"/>
        <v>0</v>
      </c>
      <c r="E56" s="74">
        <f t="shared" si="6"/>
        <v>0</v>
      </c>
      <c r="F56" s="72"/>
      <c r="G56" s="73"/>
      <c r="H56" s="72"/>
      <c r="I56" s="73"/>
      <c r="J56" s="9"/>
      <c r="K56" s="11"/>
      <c r="L56" s="9"/>
      <c r="M56" s="11"/>
      <c r="N56" s="9"/>
      <c r="O56" s="11"/>
      <c r="P56" s="189"/>
      <c r="Q56" s="190"/>
      <c r="R56" s="189"/>
      <c r="S56" s="190"/>
      <c r="T56" s="189"/>
      <c r="U56" s="190"/>
      <c r="V56" s="189"/>
      <c r="W56" s="190"/>
      <c r="X56" s="189"/>
      <c r="Y56" s="190"/>
      <c r="Z56" s="189"/>
      <c r="AA56" s="190"/>
      <c r="AB56" s="189"/>
      <c r="AC56" s="190"/>
      <c r="AD56" s="189"/>
      <c r="AE56" s="190"/>
      <c r="AF56" s="189"/>
      <c r="AG56" s="190"/>
      <c r="AH56" s="189"/>
      <c r="AI56" s="190"/>
      <c r="AJ56" s="72"/>
      <c r="AK56" s="190"/>
      <c r="AL56" s="189"/>
      <c r="AM56" s="190"/>
      <c r="AN56" s="186"/>
      <c r="AO56" s="6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40"/>
      <c r="BB56" s="40"/>
      <c r="CG56" s="42">
        <v>0</v>
      </c>
      <c r="CH56" s="42">
        <v>0</v>
      </c>
      <c r="CI56" s="42"/>
      <c r="CJ56" s="42"/>
      <c r="CK56" s="42"/>
      <c r="CL56" s="42"/>
    </row>
    <row r="57" spans="1:90" ht="16.149999999999999" customHeight="1" x14ac:dyDescent="0.2">
      <c r="A57" s="671" t="s">
        <v>64</v>
      </c>
      <c r="B57" s="525" t="s">
        <v>35</v>
      </c>
      <c r="C57" s="90">
        <f t="shared" si="4"/>
        <v>0</v>
      </c>
      <c r="D57" s="91">
        <f t="shared" si="6"/>
        <v>0</v>
      </c>
      <c r="E57" s="2">
        <f t="shared" si="6"/>
        <v>0</v>
      </c>
      <c r="F57" s="80"/>
      <c r="G57" s="81"/>
      <c r="H57" s="80"/>
      <c r="I57" s="81"/>
      <c r="J57" s="3"/>
      <c r="K57" s="5"/>
      <c r="L57" s="3"/>
      <c r="M57" s="5"/>
      <c r="N57" s="3"/>
      <c r="O57" s="5"/>
      <c r="P57" s="187"/>
      <c r="Q57" s="188"/>
      <c r="R57" s="187"/>
      <c r="S57" s="188"/>
      <c r="T57" s="187"/>
      <c r="U57" s="188"/>
      <c r="V57" s="187"/>
      <c r="W57" s="188"/>
      <c r="X57" s="187"/>
      <c r="Y57" s="188"/>
      <c r="Z57" s="187"/>
      <c r="AA57" s="188"/>
      <c r="AB57" s="187"/>
      <c r="AC57" s="188"/>
      <c r="AD57" s="187"/>
      <c r="AE57" s="188"/>
      <c r="AF57" s="187"/>
      <c r="AG57" s="188"/>
      <c r="AH57" s="187"/>
      <c r="AI57" s="188"/>
      <c r="AJ57" s="80"/>
      <c r="AK57" s="188"/>
      <c r="AL57" s="187"/>
      <c r="AM57" s="188"/>
      <c r="AN57" s="183"/>
      <c r="AO57" s="6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40"/>
      <c r="BB57" s="40"/>
      <c r="CG57" s="42">
        <v>0</v>
      </c>
      <c r="CH57" s="42">
        <v>0</v>
      </c>
      <c r="CI57" s="42"/>
      <c r="CJ57" s="42"/>
      <c r="CK57" s="42"/>
      <c r="CL57" s="42"/>
    </row>
    <row r="58" spans="1:90" ht="16.149999999999999" customHeight="1" x14ac:dyDescent="0.2">
      <c r="A58" s="564"/>
      <c r="B58" s="520" t="s">
        <v>47</v>
      </c>
      <c r="C58" s="114">
        <f t="shared" si="4"/>
        <v>0</v>
      </c>
      <c r="D58" s="115">
        <f t="shared" si="6"/>
        <v>0</v>
      </c>
      <c r="E58" s="69">
        <f t="shared" si="6"/>
        <v>0</v>
      </c>
      <c r="F58" s="43"/>
      <c r="G58" s="44"/>
      <c r="H58" s="43"/>
      <c r="I58" s="44"/>
      <c r="J58" s="7"/>
      <c r="K58" s="8"/>
      <c r="L58" s="7"/>
      <c r="M58" s="8"/>
      <c r="N58" s="7"/>
      <c r="O58" s="8"/>
      <c r="P58" s="191"/>
      <c r="Q58" s="192"/>
      <c r="R58" s="191"/>
      <c r="S58" s="192"/>
      <c r="T58" s="191"/>
      <c r="U58" s="192"/>
      <c r="V58" s="191"/>
      <c r="W58" s="192"/>
      <c r="X58" s="191"/>
      <c r="Y58" s="192"/>
      <c r="Z58" s="191"/>
      <c r="AA58" s="192"/>
      <c r="AB58" s="191"/>
      <c r="AC58" s="192"/>
      <c r="AD58" s="191"/>
      <c r="AE58" s="192"/>
      <c r="AF58" s="191"/>
      <c r="AG58" s="192"/>
      <c r="AH58" s="191"/>
      <c r="AI58" s="192"/>
      <c r="AJ58" s="43"/>
      <c r="AK58" s="192"/>
      <c r="AL58" s="191"/>
      <c r="AM58" s="192"/>
      <c r="AN58" s="185"/>
      <c r="AO58" s="6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40"/>
      <c r="BB58" s="40"/>
      <c r="CG58" s="42">
        <v>0</v>
      </c>
      <c r="CH58" s="42">
        <v>0</v>
      </c>
      <c r="CI58" s="42"/>
      <c r="CJ58" s="42"/>
      <c r="CK58" s="42"/>
      <c r="CL58" s="42"/>
    </row>
    <row r="59" spans="1:90" ht="16.149999999999999" customHeight="1" x14ac:dyDescent="0.2">
      <c r="A59" s="564"/>
      <c r="B59" s="520" t="s">
        <v>36</v>
      </c>
      <c r="C59" s="114">
        <f t="shared" si="4"/>
        <v>0</v>
      </c>
      <c r="D59" s="115">
        <f t="shared" si="6"/>
        <v>0</v>
      </c>
      <c r="E59" s="69">
        <f t="shared" si="6"/>
        <v>0</v>
      </c>
      <c r="F59" s="43"/>
      <c r="G59" s="44"/>
      <c r="H59" s="43"/>
      <c r="I59" s="44"/>
      <c r="J59" s="7"/>
      <c r="K59" s="8"/>
      <c r="L59" s="7"/>
      <c r="M59" s="8"/>
      <c r="N59" s="7"/>
      <c r="O59" s="8"/>
      <c r="P59" s="191"/>
      <c r="Q59" s="192"/>
      <c r="R59" s="191"/>
      <c r="S59" s="192"/>
      <c r="T59" s="191"/>
      <c r="U59" s="192"/>
      <c r="V59" s="191"/>
      <c r="W59" s="192"/>
      <c r="X59" s="191"/>
      <c r="Y59" s="192"/>
      <c r="Z59" s="191"/>
      <c r="AA59" s="192"/>
      <c r="AB59" s="191"/>
      <c r="AC59" s="192"/>
      <c r="AD59" s="191"/>
      <c r="AE59" s="192"/>
      <c r="AF59" s="191"/>
      <c r="AG59" s="192"/>
      <c r="AH59" s="191"/>
      <c r="AI59" s="192"/>
      <c r="AJ59" s="43"/>
      <c r="AK59" s="192"/>
      <c r="AL59" s="191"/>
      <c r="AM59" s="192"/>
      <c r="AN59" s="185"/>
      <c r="AO59" s="6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40"/>
      <c r="BB59" s="40"/>
      <c r="CG59" s="42">
        <v>0</v>
      </c>
      <c r="CH59" s="42">
        <v>0</v>
      </c>
      <c r="CI59" s="42"/>
      <c r="CJ59" s="42"/>
      <c r="CK59" s="42"/>
      <c r="CL59" s="42"/>
    </row>
    <row r="60" spans="1:90" ht="16.149999999999999" customHeight="1" x14ac:dyDescent="0.2">
      <c r="A60" s="565"/>
      <c r="B60" s="521" t="s">
        <v>39</v>
      </c>
      <c r="C60" s="86">
        <f t="shared" si="4"/>
        <v>0</v>
      </c>
      <c r="D60" s="87">
        <f t="shared" si="6"/>
        <v>0</v>
      </c>
      <c r="E60" s="74">
        <f t="shared" si="6"/>
        <v>0</v>
      </c>
      <c r="F60" s="72"/>
      <c r="G60" s="73"/>
      <c r="H60" s="72"/>
      <c r="I60" s="73"/>
      <c r="J60" s="9"/>
      <c r="K60" s="11"/>
      <c r="L60" s="9"/>
      <c r="M60" s="11"/>
      <c r="N60" s="9"/>
      <c r="O60" s="11"/>
      <c r="P60" s="189"/>
      <c r="Q60" s="190"/>
      <c r="R60" s="189"/>
      <c r="S60" s="190"/>
      <c r="T60" s="189"/>
      <c r="U60" s="190"/>
      <c r="V60" s="189"/>
      <c r="W60" s="190"/>
      <c r="X60" s="189"/>
      <c r="Y60" s="190"/>
      <c r="Z60" s="189"/>
      <c r="AA60" s="190"/>
      <c r="AB60" s="189"/>
      <c r="AC60" s="190"/>
      <c r="AD60" s="189"/>
      <c r="AE60" s="190"/>
      <c r="AF60" s="189"/>
      <c r="AG60" s="190"/>
      <c r="AH60" s="189"/>
      <c r="AI60" s="190"/>
      <c r="AJ60" s="72"/>
      <c r="AK60" s="190"/>
      <c r="AL60" s="189"/>
      <c r="AM60" s="190"/>
      <c r="AN60" s="186"/>
      <c r="AO60" s="6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40"/>
      <c r="BB60" s="40"/>
      <c r="CG60" s="42">
        <v>0</v>
      </c>
      <c r="CH60" s="42">
        <v>0</v>
      </c>
      <c r="CI60" s="42"/>
      <c r="CJ60" s="42"/>
      <c r="CK60" s="42"/>
      <c r="CL60" s="42"/>
    </row>
    <row r="61" spans="1:90" ht="16.149999999999999" customHeight="1" x14ac:dyDescent="0.2">
      <c r="A61" s="671" t="s">
        <v>65</v>
      </c>
      <c r="B61" s="525" t="s">
        <v>35</v>
      </c>
      <c r="C61" s="90">
        <f t="shared" si="4"/>
        <v>0</v>
      </c>
      <c r="D61" s="91">
        <f t="shared" ref="D61:E70" si="7">SUM(J61+L61+N61+P61+R61+T61+V61+X61+Z61+AB61+AD61+AF61+AH61+AJ61+AL61)</f>
        <v>0</v>
      </c>
      <c r="E61" s="2">
        <f t="shared" si="7"/>
        <v>0</v>
      </c>
      <c r="F61" s="80"/>
      <c r="G61" s="81"/>
      <c r="H61" s="80"/>
      <c r="I61" s="188"/>
      <c r="J61" s="3"/>
      <c r="K61" s="5"/>
      <c r="L61" s="3"/>
      <c r="M61" s="5"/>
      <c r="N61" s="3"/>
      <c r="O61" s="5"/>
      <c r="P61" s="3"/>
      <c r="Q61" s="5"/>
      <c r="R61" s="3"/>
      <c r="S61" s="5"/>
      <c r="T61" s="3"/>
      <c r="U61" s="5"/>
      <c r="V61" s="3"/>
      <c r="W61" s="5"/>
      <c r="X61" s="3"/>
      <c r="Y61" s="5"/>
      <c r="Z61" s="3"/>
      <c r="AA61" s="5"/>
      <c r="AB61" s="3"/>
      <c r="AC61" s="5"/>
      <c r="AD61" s="3"/>
      <c r="AE61" s="5"/>
      <c r="AF61" s="3"/>
      <c r="AG61" s="5"/>
      <c r="AH61" s="3"/>
      <c r="AI61" s="5"/>
      <c r="AJ61" s="3"/>
      <c r="AK61" s="5"/>
      <c r="AL61" s="3"/>
      <c r="AM61" s="5"/>
      <c r="AN61" s="183"/>
      <c r="AO61" s="6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40"/>
      <c r="BB61" s="40"/>
      <c r="CG61" s="42">
        <v>0</v>
      </c>
      <c r="CH61" s="42">
        <v>0</v>
      </c>
      <c r="CI61" s="42"/>
      <c r="CJ61" s="42"/>
      <c r="CK61" s="42"/>
      <c r="CL61" s="42"/>
    </row>
    <row r="62" spans="1:90" ht="16.149999999999999" customHeight="1" x14ac:dyDescent="0.2">
      <c r="A62" s="565"/>
      <c r="B62" s="520" t="s">
        <v>47</v>
      </c>
      <c r="C62" s="116">
        <f t="shared" si="4"/>
        <v>0</v>
      </c>
      <c r="D62" s="117">
        <f t="shared" si="7"/>
        <v>0</v>
      </c>
      <c r="E62" s="74">
        <f t="shared" si="7"/>
        <v>0</v>
      </c>
      <c r="F62" s="72"/>
      <c r="G62" s="73"/>
      <c r="H62" s="72"/>
      <c r="I62" s="190"/>
      <c r="J62" s="9"/>
      <c r="K62" s="11"/>
      <c r="L62" s="9"/>
      <c r="M62" s="11"/>
      <c r="N62" s="9"/>
      <c r="O62" s="11"/>
      <c r="P62" s="9"/>
      <c r="Q62" s="11"/>
      <c r="R62" s="9"/>
      <c r="S62" s="11"/>
      <c r="T62" s="9"/>
      <c r="U62" s="11"/>
      <c r="V62" s="9"/>
      <c r="W62" s="11"/>
      <c r="X62" s="9"/>
      <c r="Y62" s="11"/>
      <c r="Z62" s="9"/>
      <c r="AA62" s="11"/>
      <c r="AB62" s="9"/>
      <c r="AC62" s="11"/>
      <c r="AD62" s="9"/>
      <c r="AE62" s="11"/>
      <c r="AF62" s="9"/>
      <c r="AG62" s="11"/>
      <c r="AH62" s="9"/>
      <c r="AI62" s="11"/>
      <c r="AJ62" s="9"/>
      <c r="AK62" s="11"/>
      <c r="AL62" s="9"/>
      <c r="AM62" s="11"/>
      <c r="AN62" s="186"/>
      <c r="AO62" s="6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40"/>
      <c r="BB62" s="40"/>
      <c r="CG62" s="42">
        <v>0</v>
      </c>
      <c r="CH62" s="42">
        <v>0</v>
      </c>
      <c r="CI62" s="42"/>
      <c r="CJ62" s="42"/>
      <c r="CK62" s="42"/>
      <c r="CL62" s="42"/>
    </row>
    <row r="63" spans="1:90" ht="16.149999999999999" customHeight="1" x14ac:dyDescent="0.2">
      <c r="A63" s="671" t="s">
        <v>66</v>
      </c>
      <c r="B63" s="525" t="s">
        <v>35</v>
      </c>
      <c r="C63" s="90">
        <f t="shared" si="4"/>
        <v>0</v>
      </c>
      <c r="D63" s="91">
        <f t="shared" si="7"/>
        <v>0</v>
      </c>
      <c r="E63" s="2">
        <f t="shared" si="7"/>
        <v>0</v>
      </c>
      <c r="F63" s="80"/>
      <c r="G63" s="81"/>
      <c r="H63" s="80"/>
      <c r="I63" s="81"/>
      <c r="J63" s="3"/>
      <c r="K63" s="5"/>
      <c r="L63" s="3"/>
      <c r="M63" s="5"/>
      <c r="N63" s="3"/>
      <c r="O63" s="5"/>
      <c r="P63" s="3"/>
      <c r="Q63" s="5"/>
      <c r="R63" s="3"/>
      <c r="S63" s="5"/>
      <c r="T63" s="3"/>
      <c r="U63" s="5"/>
      <c r="V63" s="3"/>
      <c r="W63" s="5"/>
      <c r="X63" s="3"/>
      <c r="Y63" s="5"/>
      <c r="Z63" s="3"/>
      <c r="AA63" s="5"/>
      <c r="AB63" s="3"/>
      <c r="AC63" s="5"/>
      <c r="AD63" s="3"/>
      <c r="AE63" s="5"/>
      <c r="AF63" s="3"/>
      <c r="AG63" s="5"/>
      <c r="AH63" s="3"/>
      <c r="AI63" s="5"/>
      <c r="AJ63" s="3"/>
      <c r="AK63" s="5"/>
      <c r="AL63" s="3"/>
      <c r="AM63" s="5"/>
      <c r="AN63" s="183"/>
      <c r="AO63" s="6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40"/>
      <c r="BB63" s="40"/>
      <c r="CG63" s="42">
        <v>0</v>
      </c>
      <c r="CH63" s="42">
        <v>0</v>
      </c>
      <c r="CI63" s="42"/>
      <c r="CJ63" s="42"/>
      <c r="CK63" s="42"/>
      <c r="CL63" s="42"/>
    </row>
    <row r="64" spans="1:90" ht="16.149999999999999" customHeight="1" x14ac:dyDescent="0.2">
      <c r="A64" s="565"/>
      <c r="B64" s="521" t="s">
        <v>47</v>
      </c>
      <c r="C64" s="86">
        <f t="shared" si="4"/>
        <v>0</v>
      </c>
      <c r="D64" s="87">
        <f t="shared" si="7"/>
        <v>0</v>
      </c>
      <c r="E64" s="74">
        <f t="shared" si="7"/>
        <v>0</v>
      </c>
      <c r="F64" s="72"/>
      <c r="G64" s="73"/>
      <c r="H64" s="72"/>
      <c r="I64" s="73"/>
      <c r="J64" s="9"/>
      <c r="K64" s="11"/>
      <c r="L64" s="9"/>
      <c r="M64" s="11"/>
      <c r="N64" s="9"/>
      <c r="O64" s="11"/>
      <c r="P64" s="9"/>
      <c r="Q64" s="11"/>
      <c r="R64" s="9"/>
      <c r="S64" s="11"/>
      <c r="T64" s="9"/>
      <c r="U64" s="11"/>
      <c r="V64" s="9"/>
      <c r="W64" s="11"/>
      <c r="X64" s="9"/>
      <c r="Y64" s="11"/>
      <c r="Z64" s="9"/>
      <c r="AA64" s="11"/>
      <c r="AB64" s="9"/>
      <c r="AC64" s="11"/>
      <c r="AD64" s="9"/>
      <c r="AE64" s="11"/>
      <c r="AF64" s="9"/>
      <c r="AG64" s="11"/>
      <c r="AH64" s="9"/>
      <c r="AI64" s="11"/>
      <c r="AJ64" s="9"/>
      <c r="AK64" s="11"/>
      <c r="AL64" s="9"/>
      <c r="AM64" s="11"/>
      <c r="AN64" s="186"/>
      <c r="AO64" s="6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40"/>
      <c r="BB64" s="40"/>
      <c r="CG64" s="42">
        <v>0</v>
      </c>
      <c r="CH64" s="42">
        <v>0</v>
      </c>
      <c r="CI64" s="42"/>
      <c r="CJ64" s="42"/>
      <c r="CK64" s="42"/>
      <c r="CL64" s="42"/>
    </row>
    <row r="65" spans="1:90" ht="16.149999999999999" customHeight="1" x14ac:dyDescent="0.2">
      <c r="A65" s="671" t="s">
        <v>67</v>
      </c>
      <c r="B65" s="525" t="s">
        <v>35</v>
      </c>
      <c r="C65" s="90">
        <f t="shared" si="4"/>
        <v>0</v>
      </c>
      <c r="D65" s="91">
        <f t="shared" si="7"/>
        <v>0</v>
      </c>
      <c r="E65" s="2">
        <f t="shared" si="7"/>
        <v>0</v>
      </c>
      <c r="F65" s="80"/>
      <c r="G65" s="81"/>
      <c r="H65" s="80"/>
      <c r="I65" s="81"/>
      <c r="J65" s="3"/>
      <c r="K65" s="5"/>
      <c r="L65" s="3"/>
      <c r="M65" s="5"/>
      <c r="N65" s="3"/>
      <c r="O65" s="5"/>
      <c r="P65" s="3"/>
      <c r="Q65" s="5"/>
      <c r="R65" s="3"/>
      <c r="S65" s="5"/>
      <c r="T65" s="3"/>
      <c r="U65" s="5"/>
      <c r="V65" s="3"/>
      <c r="W65" s="5"/>
      <c r="X65" s="3"/>
      <c r="Y65" s="5"/>
      <c r="Z65" s="3"/>
      <c r="AA65" s="5"/>
      <c r="AB65" s="3"/>
      <c r="AC65" s="5"/>
      <c r="AD65" s="3"/>
      <c r="AE65" s="5"/>
      <c r="AF65" s="3"/>
      <c r="AG65" s="5"/>
      <c r="AH65" s="3"/>
      <c r="AI65" s="5"/>
      <c r="AJ65" s="3"/>
      <c r="AK65" s="5"/>
      <c r="AL65" s="3"/>
      <c r="AM65" s="5"/>
      <c r="AN65" s="183"/>
      <c r="AO65" s="6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40"/>
      <c r="BB65" s="40"/>
      <c r="CG65" s="42">
        <v>0</v>
      </c>
      <c r="CH65" s="42">
        <v>0</v>
      </c>
      <c r="CI65" s="42"/>
      <c r="CJ65" s="42"/>
      <c r="CK65" s="42"/>
      <c r="CL65" s="42"/>
    </row>
    <row r="66" spans="1:90" ht="16.149999999999999" customHeight="1" x14ac:dyDescent="0.2">
      <c r="A66" s="564"/>
      <c r="B66" s="520" t="s">
        <v>47</v>
      </c>
      <c r="C66" s="114">
        <f t="shared" si="4"/>
        <v>0</v>
      </c>
      <c r="D66" s="115">
        <f t="shared" si="7"/>
        <v>0</v>
      </c>
      <c r="E66" s="69">
        <f t="shared" si="7"/>
        <v>0</v>
      </c>
      <c r="F66" s="43"/>
      <c r="G66" s="44"/>
      <c r="H66" s="43"/>
      <c r="I66" s="44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7"/>
      <c r="AE66" s="8"/>
      <c r="AF66" s="7"/>
      <c r="AG66" s="8"/>
      <c r="AH66" s="7"/>
      <c r="AI66" s="8"/>
      <c r="AJ66" s="7"/>
      <c r="AK66" s="8"/>
      <c r="AL66" s="7"/>
      <c r="AM66" s="8"/>
      <c r="AN66" s="185"/>
      <c r="AO66" s="6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40"/>
      <c r="BB66" s="40"/>
      <c r="CG66" s="42">
        <v>0</v>
      </c>
      <c r="CH66" s="42">
        <v>0</v>
      </c>
      <c r="CI66" s="42"/>
      <c r="CJ66" s="42"/>
      <c r="CK66" s="42"/>
      <c r="CL66" s="42"/>
    </row>
    <row r="67" spans="1:90" ht="16.149999999999999" customHeight="1" x14ac:dyDescent="0.2">
      <c r="A67" s="564"/>
      <c r="B67" s="520" t="s">
        <v>36</v>
      </c>
      <c r="C67" s="114">
        <f t="shared" si="4"/>
        <v>0</v>
      </c>
      <c r="D67" s="115">
        <f t="shared" si="7"/>
        <v>0</v>
      </c>
      <c r="E67" s="69">
        <f t="shared" si="7"/>
        <v>0</v>
      </c>
      <c r="F67" s="43"/>
      <c r="G67" s="44"/>
      <c r="H67" s="43"/>
      <c r="I67" s="44"/>
      <c r="J67" s="7"/>
      <c r="K67" s="8"/>
      <c r="L67" s="7"/>
      <c r="M67" s="8"/>
      <c r="N67" s="7"/>
      <c r="O67" s="8"/>
      <c r="P67" s="7"/>
      <c r="Q67" s="8"/>
      <c r="R67" s="7"/>
      <c r="S67" s="8"/>
      <c r="T67" s="7"/>
      <c r="U67" s="8"/>
      <c r="V67" s="7"/>
      <c r="W67" s="8"/>
      <c r="X67" s="7"/>
      <c r="Y67" s="8"/>
      <c r="Z67" s="7"/>
      <c r="AA67" s="8"/>
      <c r="AB67" s="7"/>
      <c r="AC67" s="8"/>
      <c r="AD67" s="7"/>
      <c r="AE67" s="8"/>
      <c r="AF67" s="7"/>
      <c r="AG67" s="8"/>
      <c r="AH67" s="7"/>
      <c r="AI67" s="8"/>
      <c r="AJ67" s="7"/>
      <c r="AK67" s="8"/>
      <c r="AL67" s="7"/>
      <c r="AM67" s="8"/>
      <c r="AN67" s="185"/>
      <c r="AO67" s="6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40"/>
      <c r="BB67" s="40"/>
      <c r="CG67" s="42">
        <v>0</v>
      </c>
      <c r="CH67" s="42">
        <v>0</v>
      </c>
      <c r="CI67" s="42"/>
      <c r="CJ67" s="42"/>
      <c r="CK67" s="42"/>
      <c r="CL67" s="42"/>
    </row>
    <row r="68" spans="1:90" ht="16.149999999999999" customHeight="1" x14ac:dyDescent="0.2">
      <c r="A68" s="564"/>
      <c r="B68" s="520" t="s">
        <v>62</v>
      </c>
      <c r="C68" s="114">
        <f t="shared" si="4"/>
        <v>0</v>
      </c>
      <c r="D68" s="115">
        <f t="shared" si="7"/>
        <v>0</v>
      </c>
      <c r="E68" s="69">
        <f t="shared" si="7"/>
        <v>0</v>
      </c>
      <c r="F68" s="43"/>
      <c r="G68" s="44"/>
      <c r="H68" s="43"/>
      <c r="I68" s="44"/>
      <c r="J68" s="7"/>
      <c r="K68" s="8"/>
      <c r="L68" s="7"/>
      <c r="M68" s="8"/>
      <c r="N68" s="7"/>
      <c r="O68" s="8"/>
      <c r="P68" s="7"/>
      <c r="Q68" s="8"/>
      <c r="R68" s="7"/>
      <c r="S68" s="8"/>
      <c r="T68" s="7"/>
      <c r="U68" s="8"/>
      <c r="V68" s="7"/>
      <c r="W68" s="8"/>
      <c r="X68" s="7"/>
      <c r="Y68" s="8"/>
      <c r="Z68" s="7"/>
      <c r="AA68" s="8"/>
      <c r="AB68" s="7"/>
      <c r="AC68" s="8"/>
      <c r="AD68" s="7"/>
      <c r="AE68" s="8"/>
      <c r="AF68" s="7"/>
      <c r="AG68" s="8"/>
      <c r="AH68" s="7"/>
      <c r="AI68" s="8"/>
      <c r="AJ68" s="7"/>
      <c r="AK68" s="8"/>
      <c r="AL68" s="7"/>
      <c r="AM68" s="8"/>
      <c r="AN68" s="185"/>
      <c r="AO68" s="6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40"/>
      <c r="BB68" s="40"/>
      <c r="CG68" s="42">
        <v>0</v>
      </c>
      <c r="CH68" s="42">
        <v>0</v>
      </c>
      <c r="CI68" s="42"/>
      <c r="CJ68" s="42"/>
      <c r="CK68" s="42"/>
      <c r="CL68" s="42"/>
    </row>
    <row r="69" spans="1:90" ht="16.149999999999999" customHeight="1" x14ac:dyDescent="0.2">
      <c r="A69" s="564"/>
      <c r="B69" s="520" t="s">
        <v>39</v>
      </c>
      <c r="C69" s="114">
        <f t="shared" si="4"/>
        <v>0</v>
      </c>
      <c r="D69" s="115">
        <f t="shared" si="7"/>
        <v>0</v>
      </c>
      <c r="E69" s="69">
        <f t="shared" si="7"/>
        <v>0</v>
      </c>
      <c r="F69" s="43"/>
      <c r="G69" s="44"/>
      <c r="H69" s="43"/>
      <c r="I69" s="44"/>
      <c r="J69" s="7"/>
      <c r="K69" s="8"/>
      <c r="L69" s="7"/>
      <c r="M69" s="8"/>
      <c r="N69" s="7"/>
      <c r="O69" s="8"/>
      <c r="P69" s="7"/>
      <c r="Q69" s="8"/>
      <c r="R69" s="7"/>
      <c r="S69" s="8"/>
      <c r="T69" s="7"/>
      <c r="U69" s="8"/>
      <c r="V69" s="7"/>
      <c r="W69" s="8"/>
      <c r="X69" s="7"/>
      <c r="Y69" s="8"/>
      <c r="Z69" s="7"/>
      <c r="AA69" s="8"/>
      <c r="AB69" s="7"/>
      <c r="AC69" s="8"/>
      <c r="AD69" s="7"/>
      <c r="AE69" s="8"/>
      <c r="AF69" s="7"/>
      <c r="AG69" s="8"/>
      <c r="AH69" s="7"/>
      <c r="AI69" s="8"/>
      <c r="AJ69" s="7"/>
      <c r="AK69" s="8"/>
      <c r="AL69" s="7"/>
      <c r="AM69" s="8"/>
      <c r="AN69" s="185"/>
      <c r="AO69" s="6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40"/>
      <c r="BB69" s="40"/>
      <c r="CG69" s="42">
        <v>0</v>
      </c>
      <c r="CH69" s="42">
        <v>0</v>
      </c>
      <c r="CI69" s="42"/>
      <c r="CJ69" s="42"/>
      <c r="CK69" s="42"/>
      <c r="CL69" s="42"/>
    </row>
    <row r="70" spans="1:90" ht="16.149999999999999" customHeight="1" x14ac:dyDescent="0.2">
      <c r="A70" s="565"/>
      <c r="B70" s="521" t="s">
        <v>40</v>
      </c>
      <c r="C70" s="86">
        <f t="shared" si="4"/>
        <v>0</v>
      </c>
      <c r="D70" s="87">
        <f t="shared" si="7"/>
        <v>0</v>
      </c>
      <c r="E70" s="74">
        <f t="shared" si="7"/>
        <v>0</v>
      </c>
      <c r="F70" s="72"/>
      <c r="G70" s="73"/>
      <c r="H70" s="72"/>
      <c r="I70" s="73"/>
      <c r="J70" s="9"/>
      <c r="K70" s="11"/>
      <c r="L70" s="9"/>
      <c r="M70" s="11"/>
      <c r="N70" s="9"/>
      <c r="O70" s="11"/>
      <c r="P70" s="9"/>
      <c r="Q70" s="11"/>
      <c r="R70" s="9"/>
      <c r="S70" s="11"/>
      <c r="T70" s="9"/>
      <c r="U70" s="11"/>
      <c r="V70" s="9"/>
      <c r="W70" s="11"/>
      <c r="X70" s="9"/>
      <c r="Y70" s="11"/>
      <c r="Z70" s="9"/>
      <c r="AA70" s="11"/>
      <c r="AB70" s="9"/>
      <c r="AC70" s="11"/>
      <c r="AD70" s="9"/>
      <c r="AE70" s="11"/>
      <c r="AF70" s="9"/>
      <c r="AG70" s="11"/>
      <c r="AH70" s="9"/>
      <c r="AI70" s="11"/>
      <c r="AJ70" s="9"/>
      <c r="AK70" s="11"/>
      <c r="AL70" s="9"/>
      <c r="AM70" s="11"/>
      <c r="AN70" s="186"/>
      <c r="AO70" s="6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40"/>
      <c r="BB70" s="40"/>
      <c r="CG70" s="42">
        <v>0</v>
      </c>
      <c r="CH70" s="42">
        <v>0</v>
      </c>
      <c r="CI70" s="42"/>
      <c r="CJ70" s="42"/>
      <c r="CK70" s="42"/>
      <c r="CL70" s="42"/>
    </row>
    <row r="71" spans="1:90" ht="31.15" customHeight="1" x14ac:dyDescent="0.2">
      <c r="A71" s="366" t="s">
        <v>68</v>
      </c>
      <c r="B71" s="367"/>
      <c r="C71" s="367"/>
      <c r="D71" s="195"/>
      <c r="E71" s="195"/>
      <c r="F71" s="195"/>
      <c r="G71" s="196"/>
      <c r="H71" s="196"/>
      <c r="I71" s="196"/>
      <c r="J71" s="196"/>
      <c r="K71" s="197"/>
      <c r="L71" s="197"/>
      <c r="M71" s="49"/>
      <c r="N71" s="198"/>
      <c r="O71" s="157"/>
      <c r="P71" s="157"/>
      <c r="Q71" s="157"/>
      <c r="R71" s="157"/>
      <c r="S71" s="157"/>
      <c r="T71" s="157"/>
      <c r="U71" s="157"/>
      <c r="V71" s="175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77"/>
      <c r="AP71" s="177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CG71" s="42"/>
      <c r="CH71" s="42"/>
      <c r="CI71" s="42"/>
      <c r="CJ71" s="42"/>
      <c r="CK71" s="42"/>
      <c r="CL71" s="42"/>
    </row>
    <row r="72" spans="1:90" ht="31.15" customHeight="1" x14ac:dyDescent="0.2">
      <c r="A72" s="671" t="s">
        <v>69</v>
      </c>
      <c r="B72" s="691"/>
      <c r="C72" s="692" t="s">
        <v>70</v>
      </c>
      <c r="D72" s="693"/>
      <c r="E72" s="692" t="s">
        <v>71</v>
      </c>
      <c r="F72" s="611"/>
      <c r="G72" s="675" t="s">
        <v>72</v>
      </c>
      <c r="H72" s="693"/>
      <c r="I72" s="675" t="s">
        <v>73</v>
      </c>
      <c r="J72" s="693"/>
      <c r="K72" s="199"/>
      <c r="L72" s="49"/>
      <c r="M72" s="49"/>
      <c r="N72" s="49"/>
      <c r="O72" s="49"/>
      <c r="P72" s="49"/>
      <c r="Q72" s="157"/>
      <c r="R72" s="157"/>
      <c r="S72" s="157"/>
      <c r="T72" s="157"/>
      <c r="U72" s="157"/>
      <c r="V72" s="157"/>
      <c r="W72" s="157"/>
      <c r="X72" s="438"/>
      <c r="Y72" s="439"/>
      <c r="Z72" s="439"/>
      <c r="AA72" s="439"/>
      <c r="AB72" s="439"/>
      <c r="AC72" s="439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77"/>
      <c r="AP72" s="177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CG72" s="42"/>
      <c r="CH72" s="42"/>
      <c r="CI72" s="42"/>
      <c r="CJ72" s="42"/>
      <c r="CK72" s="42"/>
      <c r="CL72" s="42"/>
    </row>
    <row r="73" spans="1:90" ht="31.15" customHeight="1" x14ac:dyDescent="0.2">
      <c r="A73" s="608"/>
      <c r="B73" s="608"/>
      <c r="C73" s="202" t="s">
        <v>74</v>
      </c>
      <c r="D73" s="203" t="s">
        <v>75</v>
      </c>
      <c r="E73" s="202" t="s">
        <v>74</v>
      </c>
      <c r="F73" s="204" t="s">
        <v>75</v>
      </c>
      <c r="G73" s="440" t="s">
        <v>74</v>
      </c>
      <c r="H73" s="203" t="s">
        <v>75</v>
      </c>
      <c r="I73" s="440" t="s">
        <v>74</v>
      </c>
      <c r="J73" s="203" t="s">
        <v>75</v>
      </c>
      <c r="K73" s="50"/>
      <c r="L73" s="49"/>
      <c r="M73" s="49"/>
      <c r="N73" s="49"/>
      <c r="O73" s="49"/>
      <c r="P73" s="49"/>
      <c r="Q73" s="157"/>
      <c r="R73" s="157"/>
      <c r="S73" s="157"/>
      <c r="T73" s="157"/>
      <c r="U73" s="157"/>
      <c r="V73" s="157"/>
      <c r="W73" s="157"/>
      <c r="X73" s="438"/>
      <c r="Y73" s="439"/>
      <c r="Z73" s="439"/>
      <c r="AA73" s="439"/>
      <c r="AB73" s="439"/>
      <c r="AC73" s="439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77"/>
      <c r="AP73" s="177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CG73" s="42"/>
      <c r="CH73" s="42"/>
      <c r="CI73" s="42"/>
      <c r="CJ73" s="42"/>
      <c r="CK73" s="42"/>
      <c r="CL73" s="42"/>
    </row>
    <row r="74" spans="1:90" ht="16.149999999999999" customHeight="1" x14ac:dyDescent="0.2">
      <c r="A74" s="612" t="s">
        <v>76</v>
      </c>
      <c r="B74" s="612"/>
      <c r="C74" s="208"/>
      <c r="D74" s="209"/>
      <c r="E74" s="208"/>
      <c r="F74" s="210"/>
      <c r="G74" s="211"/>
      <c r="H74" s="209"/>
      <c r="I74" s="211"/>
      <c r="J74" s="209"/>
      <c r="K74" s="50"/>
      <c r="L74" s="49"/>
      <c r="M74" s="49"/>
      <c r="N74" s="49"/>
      <c r="O74" s="49"/>
      <c r="P74" s="49"/>
      <c r="Q74" s="157"/>
      <c r="R74" s="157"/>
      <c r="S74" s="157"/>
      <c r="T74" s="157"/>
      <c r="U74" s="157"/>
      <c r="V74" s="157"/>
      <c r="W74" s="157"/>
      <c r="X74" s="438"/>
      <c r="Y74" s="439"/>
      <c r="Z74" s="439"/>
      <c r="AA74" s="439"/>
      <c r="AB74" s="439"/>
      <c r="AC74" s="439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77"/>
      <c r="AP74" s="177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CG74" s="42"/>
      <c r="CH74" s="42"/>
      <c r="CI74" s="42"/>
      <c r="CJ74" s="42"/>
      <c r="CK74" s="42"/>
      <c r="CL74" s="42"/>
    </row>
    <row r="75" spans="1:90" ht="16.149999999999999" customHeight="1" x14ac:dyDescent="0.2">
      <c r="A75" s="613" t="s">
        <v>77</v>
      </c>
      <c r="B75" s="613"/>
      <c r="C75" s="213"/>
      <c r="D75" s="214"/>
      <c r="E75" s="213"/>
      <c r="F75" s="215"/>
      <c r="G75" s="216"/>
      <c r="H75" s="214"/>
      <c r="I75" s="216"/>
      <c r="J75" s="214"/>
      <c r="K75" s="50"/>
      <c r="L75" s="49"/>
      <c r="M75" s="49"/>
      <c r="N75" s="49"/>
      <c r="O75" s="49"/>
      <c r="P75" s="49"/>
      <c r="Q75" s="157"/>
      <c r="R75" s="157"/>
      <c r="S75" s="157"/>
      <c r="T75" s="157"/>
      <c r="U75" s="157"/>
      <c r="V75" s="157"/>
      <c r="W75" s="157"/>
      <c r="X75" s="438"/>
      <c r="Y75" s="439"/>
      <c r="Z75" s="439"/>
      <c r="AA75" s="439"/>
      <c r="AB75" s="439"/>
      <c r="AC75" s="439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77"/>
      <c r="AP75" s="177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CG75" s="42"/>
      <c r="CH75" s="42"/>
      <c r="CI75" s="42"/>
      <c r="CJ75" s="42"/>
      <c r="CK75" s="42"/>
      <c r="CL75" s="42"/>
    </row>
    <row r="76" spans="1:90" ht="16.149999999999999" customHeight="1" x14ac:dyDescent="0.2">
      <c r="A76" s="613" t="s">
        <v>78</v>
      </c>
      <c r="B76" s="613"/>
      <c r="C76" s="213"/>
      <c r="D76" s="214"/>
      <c r="E76" s="213"/>
      <c r="F76" s="215"/>
      <c r="G76" s="216"/>
      <c r="H76" s="214"/>
      <c r="I76" s="216"/>
      <c r="J76" s="214"/>
      <c r="K76" s="50"/>
      <c r="L76" s="49"/>
      <c r="M76" s="49"/>
      <c r="N76" s="49"/>
      <c r="O76" s="49"/>
      <c r="P76" s="49"/>
      <c r="Q76" s="157"/>
      <c r="R76" s="157"/>
      <c r="S76" s="157"/>
      <c r="T76" s="157"/>
      <c r="U76" s="157"/>
      <c r="V76" s="157"/>
      <c r="W76" s="157"/>
      <c r="X76" s="438"/>
      <c r="Y76" s="439"/>
      <c r="Z76" s="439"/>
      <c r="AA76" s="439"/>
      <c r="AB76" s="439"/>
      <c r="AC76" s="439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77"/>
      <c r="AP76" s="177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CG76" s="42"/>
      <c r="CH76" s="42"/>
      <c r="CI76" s="42"/>
      <c r="CJ76" s="42"/>
      <c r="CK76" s="42"/>
      <c r="CL76" s="42"/>
    </row>
    <row r="77" spans="1:90" ht="16.149999999999999" customHeight="1" x14ac:dyDescent="0.2">
      <c r="A77" s="614" t="s">
        <v>79</v>
      </c>
      <c r="B77" s="614"/>
      <c r="C77" s="9"/>
      <c r="D77" s="190"/>
      <c r="E77" s="9"/>
      <c r="F77" s="218"/>
      <c r="G77" s="12"/>
      <c r="H77" s="190"/>
      <c r="I77" s="12"/>
      <c r="J77" s="190"/>
      <c r="K77" s="50"/>
      <c r="L77" s="49"/>
      <c r="M77" s="49"/>
      <c r="N77" s="49"/>
      <c r="O77" s="49"/>
      <c r="P77" s="49"/>
      <c r="Q77" s="157"/>
      <c r="R77" s="157"/>
      <c r="S77" s="157"/>
      <c r="T77" s="157"/>
      <c r="U77" s="157"/>
      <c r="V77" s="157"/>
      <c r="W77" s="157"/>
      <c r="X77" s="438"/>
      <c r="Y77" s="439"/>
      <c r="Z77" s="439"/>
      <c r="AA77" s="439"/>
      <c r="AB77" s="439"/>
      <c r="AC77" s="439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77"/>
      <c r="AP77" s="177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CG77" s="42"/>
      <c r="CH77" s="42"/>
      <c r="CI77" s="42"/>
      <c r="CJ77" s="42"/>
      <c r="CK77" s="42"/>
      <c r="CL77" s="42"/>
    </row>
    <row r="78" spans="1:90" ht="31.15" customHeight="1" x14ac:dyDescent="0.2">
      <c r="A78" s="219" t="s">
        <v>80</v>
      </c>
      <c r="B78" s="220"/>
      <c r="C78" s="221"/>
      <c r="D78" s="221"/>
      <c r="E78" s="221"/>
      <c r="F78" s="221"/>
      <c r="G78" s="221"/>
      <c r="H78" s="221"/>
      <c r="I78" s="222"/>
      <c r="J78" s="220"/>
      <c r="K78" s="197"/>
      <c r="L78" s="197"/>
      <c r="M78" s="49"/>
      <c r="N78" s="223"/>
      <c r="O78" s="157"/>
      <c r="P78" s="157"/>
      <c r="Q78" s="157"/>
      <c r="R78" s="157"/>
      <c r="S78" s="157"/>
      <c r="T78" s="157"/>
      <c r="U78" s="157"/>
      <c r="V78" s="175"/>
      <c r="W78" s="157"/>
      <c r="X78" s="441"/>
      <c r="Y78" s="441"/>
      <c r="Z78" s="441"/>
      <c r="AA78" s="441"/>
      <c r="AB78" s="441"/>
      <c r="AC78" s="441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77"/>
      <c r="AP78" s="177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CG78" s="42"/>
      <c r="CH78" s="42"/>
      <c r="CI78" s="42"/>
      <c r="CJ78" s="42"/>
      <c r="CK78" s="42"/>
      <c r="CL78" s="42"/>
    </row>
    <row r="79" spans="1:90" ht="31.15" customHeight="1" x14ac:dyDescent="0.2">
      <c r="A79" s="130" t="s">
        <v>81</v>
      </c>
      <c r="B79" s="225"/>
      <c r="C79" s="225"/>
      <c r="D79" s="225"/>
      <c r="E79" s="226"/>
      <c r="F79" s="226"/>
      <c r="G79" s="226"/>
      <c r="H79" s="226"/>
      <c r="I79" s="227"/>
      <c r="J79" s="227"/>
      <c r="K79" s="228"/>
      <c r="L79" s="227"/>
      <c r="M79" s="229"/>
      <c r="N79" s="229"/>
      <c r="O79" s="157"/>
      <c r="P79" s="157"/>
      <c r="Q79" s="157"/>
      <c r="R79" s="157"/>
      <c r="S79" s="157"/>
      <c r="T79" s="157"/>
      <c r="U79" s="157"/>
      <c r="V79" s="438"/>
      <c r="W79" s="442"/>
      <c r="X79" s="441"/>
      <c r="Y79" s="441"/>
      <c r="Z79" s="441"/>
      <c r="AA79" s="441"/>
      <c r="AB79" s="441"/>
      <c r="AC79" s="441"/>
      <c r="AD79" s="157"/>
      <c r="AE79" s="157"/>
      <c r="AF79" s="157"/>
      <c r="AG79" s="157"/>
      <c r="AH79" s="441"/>
      <c r="AI79" s="441"/>
      <c r="AJ79" s="441"/>
      <c r="AK79" s="441"/>
      <c r="AL79" s="157"/>
      <c r="AM79" s="157"/>
      <c r="AN79" s="157"/>
      <c r="AO79" s="157"/>
      <c r="AP79" s="157"/>
      <c r="CG79" s="42"/>
      <c r="CH79" s="42"/>
      <c r="CI79" s="42"/>
      <c r="CJ79" s="42"/>
      <c r="CK79" s="42"/>
      <c r="CL79" s="42"/>
    </row>
    <row r="80" spans="1:90" ht="24.6" customHeight="1" x14ac:dyDescent="0.2">
      <c r="A80" s="671" t="s">
        <v>82</v>
      </c>
      <c r="B80" s="671" t="s">
        <v>83</v>
      </c>
      <c r="C80" s="672" t="s">
        <v>84</v>
      </c>
      <c r="D80" s="673" t="s">
        <v>85</v>
      </c>
      <c r="E80" s="444"/>
      <c r="F80" s="445"/>
      <c r="G80" s="446"/>
      <c r="H80" s="446"/>
      <c r="I80" s="157"/>
      <c r="J80" s="157"/>
      <c r="K80" s="157"/>
      <c r="L80" s="157"/>
      <c r="M80" s="157"/>
      <c r="N80" s="157"/>
      <c r="O80" s="157"/>
      <c r="P80" s="157"/>
      <c r="Q80" s="175"/>
      <c r="R80" s="157"/>
      <c r="S80" s="157"/>
      <c r="T80" s="157"/>
      <c r="U80" s="59"/>
      <c r="V80" s="447"/>
      <c r="W80" s="447"/>
      <c r="X80" s="60"/>
      <c r="Y80" s="60"/>
      <c r="Z80" s="235"/>
      <c r="AA80" s="235"/>
      <c r="AB80" s="235"/>
      <c r="AC80" s="157"/>
      <c r="AD80" s="157"/>
      <c r="AE80" s="157"/>
      <c r="AF80" s="157"/>
      <c r="AG80" s="59"/>
      <c r="AH80" s="447"/>
      <c r="AI80" s="447"/>
      <c r="AJ80" s="447"/>
      <c r="AK80" s="448"/>
      <c r="CG80" s="42"/>
      <c r="CH80" s="42"/>
      <c r="CI80" s="42"/>
      <c r="CJ80" s="42"/>
      <c r="CK80" s="42"/>
      <c r="CL80" s="42"/>
    </row>
    <row r="81" spans="1:90" ht="24.6" customHeight="1" x14ac:dyDescent="0.2">
      <c r="A81" s="565"/>
      <c r="B81" s="565"/>
      <c r="C81" s="616"/>
      <c r="D81" s="580"/>
      <c r="E81" s="56"/>
      <c r="F81" s="157"/>
      <c r="G81" s="157"/>
      <c r="H81" s="237"/>
      <c r="I81" s="238"/>
      <c r="J81" s="238"/>
      <c r="K81" s="157"/>
      <c r="L81" s="157"/>
      <c r="M81" s="157"/>
      <c r="N81" s="157"/>
      <c r="O81" s="157"/>
      <c r="P81" s="157"/>
      <c r="Q81" s="157"/>
      <c r="R81" s="157"/>
      <c r="S81" s="175"/>
      <c r="T81" s="157"/>
      <c r="U81" s="157"/>
      <c r="V81" s="441"/>
      <c r="W81" s="447"/>
      <c r="X81" s="447"/>
      <c r="Y81" s="447"/>
      <c r="Z81" s="447"/>
      <c r="AA81" s="447"/>
      <c r="AB81" s="441"/>
      <c r="AC81" s="157"/>
      <c r="AD81" s="157"/>
      <c r="AE81" s="157"/>
      <c r="AF81" s="157"/>
      <c r="AG81" s="157"/>
      <c r="AH81" s="441"/>
      <c r="AI81" s="447"/>
      <c r="AJ81" s="447"/>
      <c r="AK81" s="448"/>
      <c r="CG81" s="42"/>
      <c r="CH81" s="42"/>
      <c r="CI81" s="42"/>
      <c r="CJ81" s="42"/>
      <c r="CK81" s="42"/>
      <c r="CL81" s="42"/>
    </row>
    <row r="82" spans="1:90" ht="16.149999999999999" customHeight="1" x14ac:dyDescent="0.2">
      <c r="A82" s="239" t="s">
        <v>86</v>
      </c>
      <c r="B82" s="240">
        <v>88</v>
      </c>
      <c r="C82" s="241">
        <v>11</v>
      </c>
      <c r="D82" s="242"/>
      <c r="E82" s="56"/>
      <c r="F82" s="157"/>
      <c r="G82" s="157"/>
      <c r="H82" s="237"/>
      <c r="I82" s="238"/>
      <c r="J82" s="238"/>
      <c r="K82" s="157"/>
      <c r="L82" s="157"/>
      <c r="M82" s="157"/>
      <c r="N82" s="157"/>
      <c r="O82" s="157"/>
      <c r="P82" s="157"/>
      <c r="Q82" s="157"/>
      <c r="R82" s="157"/>
      <c r="S82" s="175"/>
      <c r="T82" s="157"/>
      <c r="U82" s="157"/>
      <c r="V82" s="441"/>
      <c r="W82" s="447"/>
      <c r="X82" s="447"/>
      <c r="Y82" s="447"/>
      <c r="Z82" s="447"/>
      <c r="AA82" s="447"/>
      <c r="AB82" s="441"/>
      <c r="AC82" s="157"/>
      <c r="AD82" s="157"/>
      <c r="AE82" s="157"/>
      <c r="AF82" s="157"/>
      <c r="AG82" s="157"/>
      <c r="AH82" s="441"/>
      <c r="AI82" s="447"/>
      <c r="AJ82" s="447"/>
      <c r="AK82" s="448"/>
      <c r="CG82" s="42"/>
      <c r="CH82" s="42"/>
      <c r="CI82" s="42"/>
      <c r="CJ82" s="42"/>
      <c r="CK82" s="42"/>
      <c r="CL82" s="42"/>
    </row>
    <row r="83" spans="1:90" ht="16.149999999999999" customHeight="1" x14ac:dyDescent="0.2">
      <c r="A83" s="243" t="s">
        <v>87</v>
      </c>
      <c r="B83" s="244">
        <v>265</v>
      </c>
      <c r="C83" s="245">
        <v>24</v>
      </c>
      <c r="D83" s="246">
        <v>24</v>
      </c>
      <c r="E83" s="56"/>
      <c r="F83" s="157"/>
      <c r="G83" s="157"/>
      <c r="H83" s="237"/>
      <c r="I83" s="238"/>
      <c r="J83" s="238"/>
      <c r="K83" s="157"/>
      <c r="L83" s="157"/>
      <c r="M83" s="157"/>
      <c r="N83" s="157"/>
      <c r="O83" s="157"/>
      <c r="P83" s="157"/>
      <c r="Q83" s="157"/>
      <c r="R83" s="157"/>
      <c r="S83" s="175"/>
      <c r="T83" s="157"/>
      <c r="U83" s="157"/>
      <c r="V83" s="441"/>
      <c r="W83" s="447"/>
      <c r="X83" s="447"/>
      <c r="Y83" s="447"/>
      <c r="Z83" s="447"/>
      <c r="AA83" s="447"/>
      <c r="AB83" s="441"/>
      <c r="AC83" s="157"/>
      <c r="AD83" s="157"/>
      <c r="AE83" s="157"/>
      <c r="AF83" s="157"/>
      <c r="AG83" s="157"/>
      <c r="AH83" s="441"/>
      <c r="AI83" s="447"/>
      <c r="AJ83" s="447"/>
      <c r="AK83" s="448"/>
      <c r="CG83" s="42"/>
      <c r="CH83" s="42"/>
      <c r="CI83" s="42"/>
      <c r="CJ83" s="42"/>
      <c r="CK83" s="42"/>
      <c r="CL83" s="42"/>
    </row>
    <row r="84" spans="1:90" ht="27.75" customHeight="1" x14ac:dyDescent="0.2">
      <c r="A84" s="247" t="s">
        <v>88</v>
      </c>
      <c r="B84" s="248">
        <v>0</v>
      </c>
      <c r="C84" s="249">
        <v>0</v>
      </c>
      <c r="D84" s="250">
        <v>0</v>
      </c>
      <c r="E84" s="56"/>
      <c r="F84" s="157"/>
      <c r="G84" s="157"/>
      <c r="H84" s="237"/>
      <c r="I84" s="238"/>
      <c r="J84" s="238"/>
      <c r="K84" s="157"/>
      <c r="L84" s="157"/>
      <c r="M84" s="157"/>
      <c r="N84" s="157"/>
      <c r="O84" s="157"/>
      <c r="P84" s="157"/>
      <c r="Q84" s="157"/>
      <c r="R84" s="157"/>
      <c r="S84" s="175"/>
      <c r="T84" s="157"/>
      <c r="U84" s="157"/>
      <c r="V84" s="441"/>
      <c r="W84" s="447"/>
      <c r="X84" s="447"/>
      <c r="Y84" s="447"/>
      <c r="Z84" s="447"/>
      <c r="AA84" s="447"/>
      <c r="AB84" s="441"/>
      <c r="AC84" s="157"/>
      <c r="AD84" s="157"/>
      <c r="AE84" s="157"/>
      <c r="AF84" s="157"/>
      <c r="AG84" s="157"/>
      <c r="AH84" s="441"/>
      <c r="AI84" s="447"/>
      <c r="AJ84" s="447"/>
      <c r="AK84" s="448"/>
      <c r="CG84" s="42"/>
      <c r="CH84" s="42"/>
      <c r="CI84" s="42"/>
      <c r="CJ84" s="42"/>
      <c r="CK84" s="42"/>
      <c r="CL84" s="42"/>
    </row>
    <row r="85" spans="1:90" ht="27.75" customHeight="1" x14ac:dyDescent="0.2">
      <c r="A85" s="247" t="s">
        <v>89</v>
      </c>
      <c r="B85" s="248">
        <v>0</v>
      </c>
      <c r="C85" s="249">
        <v>0</v>
      </c>
      <c r="D85" s="250">
        <v>0</v>
      </c>
      <c r="E85" s="56"/>
      <c r="F85" s="157"/>
      <c r="G85" s="157"/>
      <c r="H85" s="237"/>
      <c r="I85" s="238"/>
      <c r="J85" s="238"/>
      <c r="K85" s="157"/>
      <c r="L85" s="157"/>
      <c r="M85" s="157"/>
      <c r="N85" s="157"/>
      <c r="O85" s="157"/>
      <c r="P85" s="157"/>
      <c r="Q85" s="157"/>
      <c r="R85" s="157"/>
      <c r="S85" s="175"/>
      <c r="T85" s="157"/>
      <c r="U85" s="157"/>
      <c r="V85" s="441"/>
      <c r="W85" s="447"/>
      <c r="X85" s="447"/>
      <c r="Y85" s="447"/>
      <c r="Z85" s="447"/>
      <c r="AA85" s="447"/>
      <c r="AB85" s="441"/>
      <c r="AC85" s="157"/>
      <c r="AD85" s="157"/>
      <c r="AE85" s="157"/>
      <c r="AF85" s="157"/>
      <c r="AG85" s="157"/>
      <c r="AH85" s="441"/>
      <c r="AI85" s="447"/>
      <c r="AJ85" s="447"/>
      <c r="AK85" s="448"/>
      <c r="CG85" s="42"/>
      <c r="CH85" s="42"/>
      <c r="CI85" s="42"/>
      <c r="CJ85" s="42"/>
      <c r="CK85" s="42"/>
      <c r="CL85" s="42"/>
    </row>
    <row r="86" spans="1:90" ht="18" customHeight="1" x14ac:dyDescent="0.2">
      <c r="A86" s="251" t="s">
        <v>90</v>
      </c>
      <c r="B86" s="248">
        <v>0</v>
      </c>
      <c r="C86" s="249">
        <v>0</v>
      </c>
      <c r="D86" s="250">
        <v>0</v>
      </c>
      <c r="E86" s="56"/>
      <c r="F86" s="157"/>
      <c r="G86" s="157"/>
      <c r="H86" s="237"/>
      <c r="I86" s="238"/>
      <c r="J86" s="238"/>
      <c r="K86" s="157"/>
      <c r="L86" s="157"/>
      <c r="M86" s="157"/>
      <c r="N86" s="157"/>
      <c r="O86" s="157"/>
      <c r="P86" s="157"/>
      <c r="Q86" s="157"/>
      <c r="R86" s="157"/>
      <c r="S86" s="175"/>
      <c r="T86" s="157"/>
      <c r="U86" s="157"/>
      <c r="V86" s="441"/>
      <c r="W86" s="447"/>
      <c r="X86" s="447"/>
      <c r="Y86" s="447"/>
      <c r="Z86" s="447"/>
      <c r="AA86" s="447"/>
      <c r="AB86" s="441"/>
      <c r="AC86" s="157"/>
      <c r="AD86" s="157"/>
      <c r="AE86" s="157"/>
      <c r="AF86" s="157"/>
      <c r="AG86" s="157"/>
      <c r="AH86" s="441"/>
      <c r="AI86" s="447"/>
      <c r="AJ86" s="447"/>
      <c r="AK86" s="448"/>
      <c r="CG86" s="42"/>
      <c r="CH86" s="42"/>
      <c r="CI86" s="42"/>
      <c r="CJ86" s="42"/>
      <c r="CK86" s="42"/>
      <c r="CL86" s="42"/>
    </row>
    <row r="87" spans="1:90" ht="27.75" customHeight="1" x14ac:dyDescent="0.2">
      <c r="A87" s="252" t="s">
        <v>91</v>
      </c>
      <c r="B87" s="248"/>
      <c r="C87" s="249"/>
      <c r="D87" s="250"/>
      <c r="E87" s="56"/>
      <c r="F87" s="157"/>
      <c r="G87" s="157"/>
      <c r="H87" s="237"/>
      <c r="I87" s="238"/>
      <c r="J87" s="238"/>
      <c r="K87" s="157"/>
      <c r="L87" s="157"/>
      <c r="M87" s="157"/>
      <c r="N87" s="157"/>
      <c r="O87" s="157"/>
      <c r="P87" s="157"/>
      <c r="Q87" s="157"/>
      <c r="R87" s="157"/>
      <c r="S87" s="175"/>
      <c r="T87" s="157"/>
      <c r="U87" s="157"/>
      <c r="V87" s="441"/>
      <c r="W87" s="447"/>
      <c r="X87" s="447"/>
      <c r="Y87" s="447"/>
      <c r="Z87" s="447"/>
      <c r="AA87" s="447"/>
      <c r="AB87" s="441"/>
      <c r="AC87" s="157"/>
      <c r="AD87" s="157"/>
      <c r="AE87" s="157"/>
      <c r="AF87" s="157"/>
      <c r="AG87" s="157"/>
      <c r="AH87" s="441"/>
      <c r="AI87" s="447"/>
      <c r="AJ87" s="447"/>
      <c r="AK87" s="448"/>
      <c r="CG87" s="42"/>
      <c r="CH87" s="42"/>
      <c r="CI87" s="42"/>
      <c r="CJ87" s="42"/>
      <c r="CK87" s="42"/>
      <c r="CL87" s="42"/>
    </row>
    <row r="88" spans="1:90" ht="27.75" customHeight="1" x14ac:dyDescent="0.2">
      <c r="A88" s="252" t="s">
        <v>92</v>
      </c>
      <c r="B88" s="248"/>
      <c r="C88" s="249"/>
      <c r="D88" s="250"/>
      <c r="E88" s="56"/>
      <c r="F88" s="157"/>
      <c r="G88" s="157"/>
      <c r="H88" s="237"/>
      <c r="I88" s="238"/>
      <c r="J88" s="238"/>
      <c r="K88" s="157"/>
      <c r="L88" s="157"/>
      <c r="M88" s="157"/>
      <c r="N88" s="157"/>
      <c r="O88" s="157"/>
      <c r="P88" s="157"/>
      <c r="Q88" s="157"/>
      <c r="R88" s="157"/>
      <c r="S88" s="175"/>
      <c r="T88" s="157"/>
      <c r="U88" s="157"/>
      <c r="V88" s="441"/>
      <c r="W88" s="447"/>
      <c r="X88" s="447"/>
      <c r="Y88" s="447"/>
      <c r="Z88" s="447"/>
      <c r="AA88" s="447"/>
      <c r="AB88" s="441"/>
      <c r="AC88" s="157"/>
      <c r="AD88" s="157"/>
      <c r="AE88" s="157"/>
      <c r="AF88" s="157"/>
      <c r="AG88" s="157"/>
      <c r="AH88" s="441"/>
      <c r="AI88" s="447"/>
      <c r="AJ88" s="253"/>
      <c r="AK88" s="254"/>
      <c r="CG88" s="42"/>
      <c r="CH88" s="42"/>
      <c r="CI88" s="42"/>
      <c r="CJ88" s="42"/>
      <c r="CK88" s="42"/>
      <c r="CL88" s="42"/>
    </row>
    <row r="89" spans="1:90" ht="27.75" customHeight="1" x14ac:dyDescent="0.2">
      <c r="A89" s="255" t="s">
        <v>93</v>
      </c>
      <c r="B89" s="256"/>
      <c r="C89" s="257"/>
      <c r="D89" s="258"/>
      <c r="E89" s="56"/>
      <c r="F89" s="157"/>
      <c r="G89" s="157"/>
      <c r="H89" s="237"/>
      <c r="I89" s="238"/>
      <c r="J89" s="238"/>
      <c r="K89" s="157"/>
      <c r="L89" s="157"/>
      <c r="M89" s="157"/>
      <c r="N89" s="157"/>
      <c r="O89" s="157"/>
      <c r="P89" s="157"/>
      <c r="Q89" s="157"/>
      <c r="R89" s="157"/>
      <c r="S89" s="175"/>
      <c r="T89" s="157"/>
      <c r="U89" s="157"/>
      <c r="V89" s="441"/>
      <c r="W89" s="447"/>
      <c r="X89" s="447"/>
      <c r="Y89" s="447"/>
      <c r="Z89" s="447"/>
      <c r="AA89" s="447"/>
      <c r="AB89" s="441"/>
      <c r="AC89" s="157"/>
      <c r="AD89" s="157"/>
      <c r="AE89" s="157"/>
      <c r="AF89" s="157"/>
      <c r="AG89" s="157"/>
      <c r="AH89" s="441"/>
      <c r="AI89" s="502"/>
      <c r="AJ89" s="447"/>
      <c r="AK89" s="448"/>
      <c r="AL89" s="448"/>
      <c r="AM89" s="448"/>
      <c r="AN89" s="448"/>
      <c r="AO89" s="448"/>
      <c r="AP89" s="448"/>
      <c r="AQ89" s="448"/>
      <c r="CG89" s="42"/>
      <c r="CH89" s="42"/>
      <c r="CI89" s="42"/>
      <c r="CJ89" s="42"/>
      <c r="CK89" s="42"/>
      <c r="CL89" s="42"/>
    </row>
    <row r="90" spans="1:90" ht="31.15" customHeight="1" x14ac:dyDescent="0.2">
      <c r="A90" s="260" t="s">
        <v>94</v>
      </c>
      <c r="B90" s="197"/>
      <c r="C90" s="197"/>
      <c r="D90" s="197"/>
      <c r="E90" s="144"/>
      <c r="F90" s="197"/>
      <c r="G90" s="197"/>
      <c r="H90" s="157"/>
      <c r="I90" s="157"/>
      <c r="J90" s="157"/>
      <c r="K90" s="23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438"/>
      <c r="W90" s="441"/>
      <c r="X90" s="441"/>
      <c r="Y90" s="441"/>
      <c r="Z90" s="441"/>
      <c r="AA90" s="441"/>
      <c r="AB90" s="441"/>
      <c r="AC90" s="157"/>
      <c r="AD90" s="157"/>
      <c r="AE90" s="157"/>
      <c r="AF90" s="157"/>
      <c r="AG90" s="157"/>
      <c r="AH90" s="157"/>
      <c r="AI90" s="157"/>
      <c r="AJ90" s="441"/>
      <c r="AK90" s="441"/>
      <c r="AL90" s="441"/>
      <c r="AM90" s="441"/>
      <c r="AN90" s="441"/>
      <c r="AO90" s="441"/>
      <c r="AP90" s="441"/>
      <c r="AQ90" s="448"/>
      <c r="CG90" s="42"/>
      <c r="CH90" s="42"/>
      <c r="CI90" s="42"/>
      <c r="CJ90" s="42"/>
      <c r="CK90" s="42"/>
      <c r="CL90" s="42"/>
    </row>
    <row r="91" spans="1:90" ht="16.149999999999999" customHeight="1" x14ac:dyDescent="0.2">
      <c r="A91" s="671" t="s">
        <v>95</v>
      </c>
      <c r="B91" s="671" t="s">
        <v>96</v>
      </c>
      <c r="C91" s="674" t="s">
        <v>97</v>
      </c>
      <c r="D91" s="675"/>
      <c r="E91" s="1"/>
      <c r="F91" s="49"/>
      <c r="G91" s="157"/>
      <c r="H91" s="157"/>
      <c r="I91" s="157"/>
      <c r="J91" s="237"/>
      <c r="K91" s="261"/>
      <c r="L91" s="238"/>
      <c r="M91" s="157"/>
      <c r="N91" s="157"/>
      <c r="O91" s="157"/>
      <c r="P91" s="157"/>
      <c r="Q91" s="157"/>
      <c r="R91" s="157"/>
      <c r="S91" s="157"/>
      <c r="T91" s="157"/>
      <c r="U91" s="175"/>
      <c r="V91" s="441"/>
      <c r="W91" s="441"/>
      <c r="X91" s="441"/>
      <c r="Y91" s="439"/>
      <c r="Z91" s="439"/>
      <c r="AA91" s="439"/>
      <c r="AB91" s="439"/>
      <c r="AC91" s="262"/>
      <c r="AD91" s="441"/>
      <c r="AE91" s="157"/>
      <c r="AF91" s="157"/>
      <c r="AG91" s="157"/>
      <c r="AH91" s="157"/>
      <c r="AI91" s="157"/>
      <c r="AJ91" s="441"/>
      <c r="AK91" s="439"/>
      <c r="AL91" s="439"/>
      <c r="AM91" s="439"/>
      <c r="AN91" s="439"/>
      <c r="AO91" s="439"/>
      <c r="AP91" s="439"/>
      <c r="AQ91" s="448"/>
      <c r="CG91" s="42"/>
      <c r="CH91" s="42"/>
      <c r="CI91" s="42"/>
      <c r="CJ91" s="42"/>
      <c r="CK91" s="42"/>
      <c r="CL91" s="42"/>
    </row>
    <row r="92" spans="1:90" ht="27.75" customHeight="1" x14ac:dyDescent="0.2">
      <c r="A92" s="565"/>
      <c r="B92" s="565"/>
      <c r="C92" s="202" t="s">
        <v>98</v>
      </c>
      <c r="D92" s="528" t="s">
        <v>99</v>
      </c>
      <c r="E92" s="1"/>
      <c r="F92" s="49"/>
      <c r="G92" s="157"/>
      <c r="H92" s="157"/>
      <c r="I92" s="157"/>
      <c r="J92" s="237"/>
      <c r="K92" s="261"/>
      <c r="L92" s="238"/>
      <c r="M92" s="157"/>
      <c r="N92" s="157"/>
      <c r="O92" s="157"/>
      <c r="P92" s="157"/>
      <c r="Q92" s="157"/>
      <c r="R92" s="157"/>
      <c r="S92" s="157"/>
      <c r="T92" s="157"/>
      <c r="U92" s="175"/>
      <c r="V92" s="441"/>
      <c r="W92" s="441"/>
      <c r="X92" s="441"/>
      <c r="Y92" s="439"/>
      <c r="Z92" s="439"/>
      <c r="AA92" s="439"/>
      <c r="AB92" s="439"/>
      <c r="AC92" s="262"/>
      <c r="AD92" s="441"/>
      <c r="AE92" s="157"/>
      <c r="AF92" s="157"/>
      <c r="AG92" s="157"/>
      <c r="AH92" s="157"/>
      <c r="AI92" s="157"/>
      <c r="AJ92" s="441"/>
      <c r="AK92" s="439"/>
      <c r="AL92" s="439"/>
      <c r="AM92" s="439"/>
      <c r="AN92" s="439"/>
      <c r="AO92" s="439"/>
      <c r="AP92" s="439"/>
      <c r="AQ92" s="448"/>
      <c r="CG92" s="42"/>
      <c r="CH92" s="42"/>
      <c r="CI92" s="42"/>
      <c r="CJ92" s="42"/>
      <c r="CK92" s="42"/>
      <c r="CL92" s="42"/>
    </row>
    <row r="93" spans="1:90" ht="16.149999999999999" customHeight="1" x14ac:dyDescent="0.2">
      <c r="A93" s="525" t="s">
        <v>100</v>
      </c>
      <c r="B93" s="22">
        <v>3</v>
      </c>
      <c r="C93" s="3"/>
      <c r="D93" s="4"/>
      <c r="E93" s="1"/>
      <c r="F93" s="49"/>
      <c r="G93" s="157"/>
      <c r="H93" s="157"/>
      <c r="I93" s="157"/>
      <c r="J93" s="237"/>
      <c r="K93" s="264"/>
      <c r="L93" s="238"/>
      <c r="M93" s="157"/>
      <c r="N93" s="157"/>
      <c r="O93" s="157"/>
      <c r="P93" s="157"/>
      <c r="Q93" s="157"/>
      <c r="R93" s="157"/>
      <c r="S93" s="157"/>
      <c r="T93" s="157"/>
      <c r="U93" s="175"/>
      <c r="V93" s="441"/>
      <c r="W93" s="441"/>
      <c r="X93" s="441"/>
      <c r="Y93" s="439"/>
      <c r="Z93" s="439"/>
      <c r="AA93" s="439"/>
      <c r="AB93" s="439"/>
      <c r="AC93" s="262"/>
      <c r="AD93" s="441"/>
      <c r="AE93" s="157"/>
      <c r="AF93" s="157"/>
      <c r="AG93" s="157"/>
      <c r="AH93" s="157"/>
      <c r="AI93" s="157"/>
      <c r="AJ93" s="441"/>
      <c r="AK93" s="439"/>
      <c r="AL93" s="439"/>
      <c r="AM93" s="439"/>
      <c r="AN93" s="439"/>
      <c r="AO93" s="439"/>
      <c r="AP93" s="439"/>
      <c r="AQ93" s="448"/>
      <c r="CG93" s="42"/>
      <c r="CH93" s="42"/>
      <c r="CI93" s="42"/>
      <c r="CJ93" s="42"/>
      <c r="CK93" s="42"/>
      <c r="CL93" s="42"/>
    </row>
    <row r="94" spans="1:90" ht="16.149999999999999" customHeight="1" x14ac:dyDescent="0.2">
      <c r="A94" s="520" t="s">
        <v>101</v>
      </c>
      <c r="B94" s="16">
        <v>0</v>
      </c>
      <c r="C94" s="7"/>
      <c r="D94" s="14"/>
      <c r="E94" s="1"/>
      <c r="F94" s="49"/>
      <c r="G94" s="157"/>
      <c r="H94" s="157"/>
      <c r="I94" s="157"/>
      <c r="J94" s="237"/>
      <c r="K94" s="264"/>
      <c r="L94" s="238"/>
      <c r="M94" s="157"/>
      <c r="N94" s="157"/>
      <c r="O94" s="157"/>
      <c r="P94" s="157"/>
      <c r="Q94" s="157"/>
      <c r="R94" s="157"/>
      <c r="S94" s="157"/>
      <c r="T94" s="157"/>
      <c r="U94" s="175"/>
      <c r="V94" s="441"/>
      <c r="W94" s="441"/>
      <c r="X94" s="441"/>
      <c r="Y94" s="439"/>
      <c r="Z94" s="439"/>
      <c r="AA94" s="439"/>
      <c r="AB94" s="439"/>
      <c r="AC94" s="262"/>
      <c r="AD94" s="441"/>
      <c r="AE94" s="157"/>
      <c r="AF94" s="157"/>
      <c r="AG94" s="157"/>
      <c r="AH94" s="157"/>
      <c r="AI94" s="157"/>
      <c r="AJ94" s="441"/>
      <c r="AK94" s="439"/>
      <c r="AL94" s="439"/>
      <c r="AM94" s="439"/>
      <c r="AN94" s="439"/>
      <c r="AO94" s="439"/>
      <c r="AP94" s="439"/>
      <c r="AQ94" s="448"/>
      <c r="CG94" s="42"/>
      <c r="CH94" s="42"/>
      <c r="CI94" s="42"/>
      <c r="CJ94" s="42"/>
      <c r="CK94" s="42"/>
      <c r="CL94" s="42"/>
    </row>
    <row r="95" spans="1:90" ht="16.149999999999999" customHeight="1" x14ac:dyDescent="0.2">
      <c r="A95" s="520" t="s">
        <v>102</v>
      </c>
      <c r="B95" s="16">
        <v>0</v>
      </c>
      <c r="C95" s="7"/>
      <c r="D95" s="14"/>
      <c r="E95" s="1"/>
      <c r="F95" s="49"/>
      <c r="G95" s="157"/>
      <c r="H95" s="157"/>
      <c r="I95" s="157"/>
      <c r="J95" s="157"/>
      <c r="K95" s="265"/>
      <c r="L95" s="238"/>
      <c r="M95" s="157"/>
      <c r="N95" s="157"/>
      <c r="O95" s="157"/>
      <c r="P95" s="157"/>
      <c r="Q95" s="157"/>
      <c r="R95" s="157"/>
      <c r="S95" s="157"/>
      <c r="T95" s="157"/>
      <c r="U95" s="175"/>
      <c r="V95" s="441"/>
      <c r="W95" s="441"/>
      <c r="X95" s="441"/>
      <c r="Y95" s="439"/>
      <c r="Z95" s="439"/>
      <c r="AA95" s="439"/>
      <c r="AB95" s="439"/>
      <c r="AC95" s="262"/>
      <c r="AD95" s="441"/>
      <c r="AE95" s="157"/>
      <c r="AF95" s="157"/>
      <c r="AG95" s="157"/>
      <c r="AH95" s="157"/>
      <c r="AI95" s="157"/>
      <c r="AJ95" s="441"/>
      <c r="AK95" s="439"/>
      <c r="AL95" s="439"/>
      <c r="AM95" s="439"/>
      <c r="AN95" s="439"/>
      <c r="AO95" s="439"/>
      <c r="AP95" s="439"/>
      <c r="AQ95" s="448"/>
      <c r="CG95" s="42"/>
      <c r="CH95" s="42"/>
      <c r="CI95" s="42"/>
      <c r="CJ95" s="42"/>
      <c r="CK95" s="42"/>
      <c r="CL95" s="42"/>
    </row>
    <row r="96" spans="1:90" ht="16.149999999999999" customHeight="1" x14ac:dyDescent="0.2">
      <c r="A96" s="520" t="s">
        <v>103</v>
      </c>
      <c r="B96" s="16">
        <v>0</v>
      </c>
      <c r="C96" s="7"/>
      <c r="D96" s="14"/>
      <c r="E96" s="1"/>
      <c r="F96" s="49"/>
      <c r="G96" s="157"/>
      <c r="H96" s="157"/>
      <c r="I96" s="157"/>
      <c r="J96" s="157"/>
      <c r="K96" s="265"/>
      <c r="L96" s="238"/>
      <c r="M96" s="157"/>
      <c r="N96" s="157"/>
      <c r="O96" s="157"/>
      <c r="P96" s="157"/>
      <c r="Q96" s="157"/>
      <c r="R96" s="157"/>
      <c r="S96" s="157"/>
      <c r="T96" s="157"/>
      <c r="U96" s="175"/>
      <c r="V96" s="441"/>
      <c r="W96" s="441"/>
      <c r="X96" s="441"/>
      <c r="Y96" s="439"/>
      <c r="Z96" s="439"/>
      <c r="AA96" s="439"/>
      <c r="AB96" s="439"/>
      <c r="AC96" s="262"/>
      <c r="AD96" s="441"/>
      <c r="AE96" s="157"/>
      <c r="AF96" s="157"/>
      <c r="AG96" s="157"/>
      <c r="AH96" s="157"/>
      <c r="AI96" s="157"/>
      <c r="AJ96" s="441"/>
      <c r="AK96" s="439"/>
      <c r="AL96" s="439"/>
      <c r="AM96" s="439"/>
      <c r="AN96" s="439"/>
      <c r="AO96" s="439"/>
      <c r="AP96" s="439"/>
      <c r="AQ96" s="448"/>
      <c r="CG96" s="42"/>
      <c r="CH96" s="42"/>
      <c r="CI96" s="42"/>
      <c r="CJ96" s="42"/>
      <c r="CK96" s="42"/>
      <c r="CL96" s="42"/>
    </row>
    <row r="97" spans="1:90" ht="16.149999999999999" customHeight="1" x14ac:dyDescent="0.2">
      <c r="A97" s="520" t="s">
        <v>104</v>
      </c>
      <c r="B97" s="16">
        <v>0</v>
      </c>
      <c r="C97" s="7"/>
      <c r="D97" s="14"/>
      <c r="E97" s="1"/>
      <c r="F97" s="49"/>
      <c r="G97" s="157"/>
      <c r="H97" s="157"/>
      <c r="I97" s="157"/>
      <c r="J97" s="157"/>
      <c r="K97" s="265"/>
      <c r="L97" s="238"/>
      <c r="M97" s="157"/>
      <c r="N97" s="157"/>
      <c r="O97" s="157"/>
      <c r="P97" s="157"/>
      <c r="Q97" s="157"/>
      <c r="R97" s="157"/>
      <c r="S97" s="157"/>
      <c r="T97" s="157"/>
      <c r="U97" s="175"/>
      <c r="V97" s="441"/>
      <c r="W97" s="441"/>
      <c r="X97" s="441"/>
      <c r="Y97" s="439"/>
      <c r="Z97" s="439"/>
      <c r="AA97" s="439"/>
      <c r="AB97" s="439"/>
      <c r="AC97" s="262"/>
      <c r="AD97" s="441"/>
      <c r="AE97" s="157"/>
      <c r="AF97" s="157"/>
      <c r="AG97" s="157"/>
      <c r="AH97" s="157"/>
      <c r="AI97" s="157"/>
      <c r="AJ97" s="441"/>
      <c r="AK97" s="439"/>
      <c r="AL97" s="439"/>
      <c r="AM97" s="439"/>
      <c r="AN97" s="439"/>
      <c r="AO97" s="439"/>
      <c r="AP97" s="439"/>
      <c r="AQ97" s="448"/>
      <c r="CG97" s="42"/>
      <c r="CH97" s="42"/>
      <c r="CI97" s="42"/>
      <c r="CJ97" s="42"/>
      <c r="CK97" s="42"/>
      <c r="CL97" s="42"/>
    </row>
    <row r="98" spans="1:90" ht="16.149999999999999" customHeight="1" x14ac:dyDescent="0.2">
      <c r="A98" s="527" t="s">
        <v>17</v>
      </c>
      <c r="B98" s="451">
        <f>SUM(B93:B97)</f>
        <v>3</v>
      </c>
      <c r="C98" s="268">
        <f>SUM(C93:C97)</f>
        <v>0</v>
      </c>
      <c r="D98" s="452">
        <f>SUM(D93:D97)</f>
        <v>0</v>
      </c>
      <c r="E98" s="1"/>
      <c r="F98" s="49"/>
      <c r="G98" s="157"/>
      <c r="H98" s="157"/>
      <c r="I98" s="157"/>
      <c r="J98" s="157"/>
      <c r="K98" s="265"/>
      <c r="L98" s="238"/>
      <c r="M98" s="157"/>
      <c r="N98" s="157"/>
      <c r="O98" s="157"/>
      <c r="P98" s="157"/>
      <c r="Q98" s="157"/>
      <c r="R98" s="157"/>
      <c r="S98" s="157"/>
      <c r="T98" s="157"/>
      <c r="U98" s="175"/>
      <c r="V98" s="441"/>
      <c r="W98" s="441"/>
      <c r="X98" s="441"/>
      <c r="Y98" s="439"/>
      <c r="Z98" s="439"/>
      <c r="AA98" s="439"/>
      <c r="AB98" s="439"/>
      <c r="AC98" s="262"/>
      <c r="AD98" s="441"/>
      <c r="AE98" s="157"/>
      <c r="AF98" s="157"/>
      <c r="AG98" s="157"/>
      <c r="AH98" s="157"/>
      <c r="AI98" s="157"/>
      <c r="AJ98" s="441"/>
      <c r="AK98" s="439"/>
      <c r="AL98" s="439"/>
      <c r="AM98" s="439"/>
      <c r="AN98" s="439"/>
      <c r="AO98" s="439"/>
      <c r="AP98" s="439"/>
      <c r="AQ98" s="448"/>
      <c r="CG98" s="42"/>
      <c r="CH98" s="42"/>
      <c r="CI98" s="42"/>
      <c r="CJ98" s="42"/>
      <c r="CK98" s="42"/>
      <c r="CL98" s="42"/>
    </row>
    <row r="99" spans="1:90" ht="31.15" customHeight="1" x14ac:dyDescent="0.2">
      <c r="A99" s="270" t="s">
        <v>105</v>
      </c>
      <c r="B99" s="271"/>
      <c r="C99" s="271"/>
      <c r="D99" s="271"/>
      <c r="E99" s="272"/>
      <c r="F99" s="272"/>
      <c r="G99" s="273"/>
      <c r="H99" s="273"/>
      <c r="I99" s="273"/>
      <c r="J99" s="88"/>
      <c r="K99" s="89"/>
      <c r="L99" s="88"/>
      <c r="M99" s="88"/>
      <c r="N99" s="157"/>
      <c r="O99" s="157"/>
      <c r="P99" s="157"/>
      <c r="Q99" s="157"/>
      <c r="R99" s="157"/>
      <c r="S99" s="157"/>
      <c r="T99" s="157"/>
      <c r="U99" s="438"/>
      <c r="V99" s="441"/>
      <c r="W99" s="441"/>
      <c r="X99" s="441"/>
      <c r="Y99" s="441"/>
      <c r="Z99" s="441"/>
      <c r="AA99" s="441"/>
      <c r="AB99" s="274"/>
      <c r="AC99" s="441"/>
      <c r="AD99" s="157"/>
      <c r="AE99" s="157"/>
      <c r="AF99" s="157"/>
      <c r="AG99" s="157"/>
      <c r="AH99" s="157"/>
      <c r="AI99" s="441"/>
      <c r="AJ99" s="441"/>
      <c r="AK99" s="441"/>
      <c r="AL99" s="441"/>
      <c r="AM99" s="441"/>
      <c r="AN99" s="441"/>
      <c r="AO99" s="441"/>
      <c r="AP99" s="448"/>
      <c r="CG99" s="42"/>
      <c r="CH99" s="42"/>
      <c r="CI99" s="42"/>
      <c r="CJ99" s="42"/>
      <c r="CK99" s="42"/>
      <c r="CL99" s="42"/>
    </row>
    <row r="100" spans="1:90" ht="16.149999999999999" customHeight="1" x14ac:dyDescent="0.2">
      <c r="A100" s="676" t="s">
        <v>19</v>
      </c>
      <c r="B100" s="677" t="s">
        <v>28</v>
      </c>
      <c r="C100" s="678"/>
      <c r="D100" s="679"/>
      <c r="E100" s="589" t="s">
        <v>29</v>
      </c>
      <c r="F100" s="590"/>
      <c r="G100" s="590"/>
      <c r="H100" s="590"/>
      <c r="I100" s="590"/>
      <c r="J100" s="590"/>
      <c r="K100" s="590"/>
      <c r="L100" s="590"/>
      <c r="M100" s="590"/>
      <c r="N100" s="454"/>
      <c r="O100" s="157"/>
      <c r="P100" s="157"/>
      <c r="Q100" s="157"/>
      <c r="R100" s="157"/>
      <c r="S100" s="157"/>
      <c r="T100" s="157"/>
      <c r="U100" s="157"/>
      <c r="V100" s="175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441"/>
      <c r="AK100" s="441"/>
      <c r="AL100" s="441"/>
      <c r="AM100" s="441"/>
      <c r="AN100" s="441"/>
      <c r="AO100" s="441"/>
      <c r="AP100" s="441"/>
      <c r="AQ100" s="448"/>
      <c r="CG100" s="42"/>
      <c r="CH100" s="42"/>
      <c r="CI100" s="42"/>
      <c r="CJ100" s="42"/>
      <c r="CK100" s="42"/>
      <c r="CL100" s="42"/>
    </row>
    <row r="101" spans="1:90" ht="16.149999999999999" customHeight="1" x14ac:dyDescent="0.2">
      <c r="A101" s="585"/>
      <c r="B101" s="589"/>
      <c r="C101" s="590"/>
      <c r="D101" s="591"/>
      <c r="E101" s="680" t="s">
        <v>22</v>
      </c>
      <c r="F101" s="681"/>
      <c r="G101" s="680" t="s">
        <v>23</v>
      </c>
      <c r="H101" s="681"/>
      <c r="I101" s="680" t="s">
        <v>24</v>
      </c>
      <c r="J101" s="681"/>
      <c r="K101" s="680" t="s">
        <v>21</v>
      </c>
      <c r="L101" s="681"/>
      <c r="M101" s="680" t="s">
        <v>20</v>
      </c>
      <c r="N101" s="681"/>
      <c r="O101" s="157"/>
      <c r="P101" s="157"/>
      <c r="Q101" s="157"/>
      <c r="R101" s="157"/>
      <c r="S101" s="157"/>
      <c r="T101" s="157"/>
      <c r="U101" s="157"/>
      <c r="V101" s="157"/>
      <c r="W101" s="175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441"/>
      <c r="AK101" s="441"/>
      <c r="AL101" s="441"/>
      <c r="AM101" s="441"/>
      <c r="AN101" s="441"/>
      <c r="AO101" s="441"/>
      <c r="AP101" s="441"/>
      <c r="AQ101" s="448"/>
      <c r="CG101" s="42"/>
      <c r="CH101" s="42"/>
      <c r="CI101" s="42"/>
      <c r="CJ101" s="42"/>
      <c r="CK101" s="42"/>
      <c r="CL101" s="42"/>
    </row>
    <row r="102" spans="1:90" ht="16.149999999999999" customHeight="1" x14ac:dyDescent="0.2">
      <c r="A102" s="569"/>
      <c r="B102" s="76" t="s">
        <v>14</v>
      </c>
      <c r="C102" s="13" t="s">
        <v>15</v>
      </c>
      <c r="D102" s="519" t="s">
        <v>16</v>
      </c>
      <c r="E102" s="32" t="s">
        <v>15</v>
      </c>
      <c r="F102" s="530" t="s">
        <v>16</v>
      </c>
      <c r="G102" s="32" t="s">
        <v>15</v>
      </c>
      <c r="H102" s="530" t="s">
        <v>16</v>
      </c>
      <c r="I102" s="32" t="s">
        <v>15</v>
      </c>
      <c r="J102" s="530" t="s">
        <v>16</v>
      </c>
      <c r="K102" s="32" t="s">
        <v>15</v>
      </c>
      <c r="L102" s="530" t="s">
        <v>16</v>
      </c>
      <c r="M102" s="32" t="s">
        <v>15</v>
      </c>
      <c r="N102" s="530" t="s">
        <v>16</v>
      </c>
      <c r="O102" s="276"/>
      <c r="P102" s="157"/>
      <c r="Q102" s="265"/>
      <c r="R102" s="157"/>
      <c r="S102" s="157"/>
      <c r="T102" s="157"/>
      <c r="U102" s="157"/>
      <c r="V102" s="157"/>
      <c r="W102" s="157"/>
      <c r="X102" s="157"/>
      <c r="Y102" s="157"/>
      <c r="Z102" s="157"/>
      <c r="AA102" s="175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CG102" s="42"/>
      <c r="CH102" s="42"/>
      <c r="CI102" s="42"/>
      <c r="CJ102" s="42"/>
      <c r="CK102" s="42"/>
      <c r="CL102" s="42"/>
    </row>
    <row r="103" spans="1:90" ht="16.149999999999999" customHeight="1" x14ac:dyDescent="0.2">
      <c r="A103" s="64" t="s">
        <v>106</v>
      </c>
      <c r="B103" s="90">
        <f>SUM(C103:D103)</f>
        <v>0</v>
      </c>
      <c r="C103" s="91">
        <f>SUM(E103+G103+I103+K103+M103)</f>
        <v>0</v>
      </c>
      <c r="D103" s="2">
        <f>SUM(F103+H103+J103+L103+N103)</f>
        <v>0</v>
      </c>
      <c r="E103" s="277"/>
      <c r="F103" s="278"/>
      <c r="G103" s="277"/>
      <c r="H103" s="278"/>
      <c r="I103" s="277"/>
      <c r="J103" s="279"/>
      <c r="K103" s="277"/>
      <c r="L103" s="279"/>
      <c r="M103" s="280"/>
      <c r="N103" s="279"/>
      <c r="O103" s="456"/>
      <c r="P103" s="157"/>
      <c r="Q103" s="265"/>
      <c r="R103" s="157"/>
      <c r="S103" s="157"/>
      <c r="T103" s="157"/>
      <c r="U103" s="157"/>
      <c r="V103" s="157"/>
      <c r="W103" s="157"/>
      <c r="X103" s="157"/>
      <c r="Y103" s="157"/>
      <c r="Z103" s="157"/>
      <c r="AA103" s="175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CG103" s="42"/>
      <c r="CH103" s="42"/>
      <c r="CI103" s="42"/>
      <c r="CJ103" s="42"/>
      <c r="CK103" s="42"/>
      <c r="CL103" s="42"/>
    </row>
    <row r="104" spans="1:90" ht="25.15" customHeight="1" x14ac:dyDescent="0.2">
      <c r="A104" s="17" t="s">
        <v>107</v>
      </c>
      <c r="B104" s="45">
        <f>SUM(C104:D104)</f>
        <v>0</v>
      </c>
      <c r="C104" s="46">
        <f>SUM(E104+G104+I104+K104+M104)</f>
        <v>0</v>
      </c>
      <c r="D104" s="70">
        <f>SUM(F104+H104+J104+L104+N104)</f>
        <v>0</v>
      </c>
      <c r="E104" s="282"/>
      <c r="F104" s="283"/>
      <c r="G104" s="282"/>
      <c r="H104" s="284"/>
      <c r="I104" s="282"/>
      <c r="J104" s="283"/>
      <c r="K104" s="282"/>
      <c r="L104" s="283"/>
      <c r="M104" s="285"/>
      <c r="N104" s="284"/>
      <c r="O104" s="456"/>
      <c r="P104" s="157"/>
      <c r="Q104" s="265"/>
      <c r="R104" s="157"/>
      <c r="S104" s="157"/>
      <c r="T104" s="157"/>
      <c r="U104" s="157"/>
      <c r="V104" s="157"/>
      <c r="W104" s="157"/>
      <c r="X104" s="157"/>
      <c r="Y104" s="157"/>
      <c r="Z104" s="157"/>
      <c r="AA104" s="175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CG104" s="42"/>
      <c r="CH104" s="42"/>
      <c r="CI104" s="42"/>
      <c r="CJ104" s="42"/>
      <c r="CK104" s="42"/>
      <c r="CL104" s="42"/>
    </row>
    <row r="105" spans="1:90" x14ac:dyDescent="0.2">
      <c r="A105" s="271"/>
      <c r="B105" s="157"/>
      <c r="C105" s="265"/>
      <c r="D105" s="157"/>
      <c r="E105" s="157"/>
      <c r="F105" s="157"/>
      <c r="G105" s="157"/>
      <c r="H105" s="157"/>
      <c r="I105" s="157"/>
      <c r="J105" s="157"/>
      <c r="K105" s="157"/>
      <c r="L105" s="157"/>
      <c r="M105" s="175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</row>
    <row r="106" spans="1:90" x14ac:dyDescent="0.2">
      <c r="O106" s="51"/>
      <c r="P106" s="51"/>
      <c r="Q106" s="51"/>
      <c r="R106" s="51"/>
      <c r="S106" s="51"/>
    </row>
    <row r="107" spans="1:90" x14ac:dyDescent="0.2">
      <c r="O107" s="51"/>
      <c r="P107" s="51"/>
      <c r="Q107" s="51"/>
      <c r="R107" s="51"/>
      <c r="S107" s="51"/>
    </row>
    <row r="108" spans="1:90" x14ac:dyDescent="0.2">
      <c r="O108" s="51"/>
      <c r="P108" s="51"/>
      <c r="Q108" s="51"/>
      <c r="R108" s="51"/>
      <c r="S108" s="51"/>
    </row>
    <row r="109" spans="1:90" x14ac:dyDescent="0.2">
      <c r="O109" s="51"/>
      <c r="P109" s="51"/>
      <c r="Q109" s="51"/>
      <c r="R109" s="51"/>
      <c r="S109" s="51"/>
    </row>
    <row r="110" spans="1:90" x14ac:dyDescent="0.2">
      <c r="O110" s="51"/>
      <c r="P110" s="51"/>
      <c r="Q110" s="51"/>
      <c r="R110" s="51"/>
      <c r="S110" s="51"/>
    </row>
    <row r="111" spans="1:90" x14ac:dyDescent="0.2">
      <c r="O111" s="51"/>
      <c r="P111" s="51"/>
      <c r="Q111" s="51"/>
      <c r="R111" s="51"/>
      <c r="S111" s="51"/>
    </row>
    <row r="185" spans="1:104" ht="14.25" customHeight="1" x14ac:dyDescent="0.2"/>
    <row r="186" spans="1:104" s="52" customFormat="1" ht="16.5" hidden="1" customHeight="1" x14ac:dyDescent="0.2">
      <c r="A186" s="52">
        <f>SUM(C23,C24:C26,C30,C43:C44,C49:C70,B103:B104,B82:D89,B98,C35:C38,C74:J77)</f>
        <v>1110</v>
      </c>
      <c r="B186" s="52">
        <f>SUM(CG8:CL104)</f>
        <v>0</v>
      </c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</row>
    <row r="187" spans="1:104" ht="16.5" customHeight="1" x14ac:dyDescent="0.2"/>
    <row r="188" spans="1:104" ht="15.6" customHeight="1" x14ac:dyDescent="0.2"/>
  </sheetData>
  <mergeCells count="124">
    <mergeCell ref="A80:A81"/>
    <mergeCell ref="B80:B81"/>
    <mergeCell ref="C80:C81"/>
    <mergeCell ref="D80:D81"/>
    <mergeCell ref="B91:B92"/>
    <mergeCell ref="C91:D91"/>
    <mergeCell ref="A100:A102"/>
    <mergeCell ref="B100:D101"/>
    <mergeCell ref="E100:M100"/>
    <mergeCell ref="E101:F101"/>
    <mergeCell ref="G101:H101"/>
    <mergeCell ref="I101:J101"/>
    <mergeCell ref="K101:L101"/>
    <mergeCell ref="M101:N101"/>
    <mergeCell ref="A91:A92"/>
    <mergeCell ref="A72:B73"/>
    <mergeCell ref="C72:D72"/>
    <mergeCell ref="E72:F72"/>
    <mergeCell ref="G72:H72"/>
    <mergeCell ref="I72:J72"/>
    <mergeCell ref="A74:B74"/>
    <mergeCell ref="A75:B75"/>
    <mergeCell ref="A76:B76"/>
    <mergeCell ref="A77:B77"/>
    <mergeCell ref="AN46:AN48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F28:AG28"/>
    <mergeCell ref="AH28:AI28"/>
    <mergeCell ref="AJ28:AK28"/>
    <mergeCell ref="AL28:AM28"/>
    <mergeCell ref="C40:E41"/>
    <mergeCell ref="F40:AM40"/>
    <mergeCell ref="AN40:AN42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13:A23"/>
    <mergeCell ref="A25:A26"/>
    <mergeCell ref="A28:A29"/>
    <mergeCell ref="B28:B29"/>
    <mergeCell ref="C28:E28"/>
    <mergeCell ref="F28:G28"/>
    <mergeCell ref="H28:I28"/>
    <mergeCell ref="J28:K28"/>
    <mergeCell ref="L28:M28"/>
    <mergeCell ref="A6:W6"/>
    <mergeCell ref="A10:A12"/>
    <mergeCell ref="B10:B12"/>
    <mergeCell ref="C10:E11"/>
    <mergeCell ref="F10:AM10"/>
    <mergeCell ref="AN10:AN12"/>
    <mergeCell ref="AO10:AO12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49:A54"/>
    <mergeCell ref="A55:A56"/>
    <mergeCell ref="A57:A60"/>
    <mergeCell ref="A61:A62"/>
    <mergeCell ref="A63:A64"/>
    <mergeCell ref="A65:A70"/>
    <mergeCell ref="C33:C34"/>
    <mergeCell ref="A33:A34"/>
    <mergeCell ref="B33:B34"/>
    <mergeCell ref="A35:A36"/>
    <mergeCell ref="A37:A38"/>
    <mergeCell ref="A40:B42"/>
    <mergeCell ref="A45:M45"/>
    <mergeCell ref="A46:B48"/>
    <mergeCell ref="C46:E47"/>
    <mergeCell ref="F46:AM46"/>
  </mergeCells>
  <dataValidations count="2">
    <dataValidation allowBlank="1" showInputMessage="1" showErrorMessage="1" errorTitle="ERROR" error="Por Favor ingrese solo Números." sqref="E105:N1048576 K71:N102 C78:D81 A1:A1048576 B98:D1048576 B90:D92 F31:AM42 F45:AN48 F71:J73 E78:J102 D1:E73 F27:AM29 O71:AN1048576 C39:C73 C1:C34 AN27:AN42 B31:B81 B1:B29 F23:AO23 AP1:XFD1048576 AO27:AO1048576 F1:AO12" xr:uid="{9FC5CFF1-17DA-4748-8D52-711DD653E316}"/>
    <dataValidation type="whole" allowBlank="1" showInputMessage="1" showErrorMessage="1" errorTitle="Error de ingreso" error="Debe ingresar sólo números enteros positivos." sqref="F13:AO22 F24:AO26 B30 F30:AM30 F43:AN44 C35:C38 F49:AN70 C74:J77 B82:D89 B93:D97 E103:N104" xr:uid="{D0C1BA37-CAC6-41C9-9DBC-F52B6D562071}">
      <formula1>0</formula1>
      <formula2>1000000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Z18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8.140625" style="37" customWidth="1"/>
    <col min="2" max="2" width="23.28515625" style="37" customWidth="1"/>
    <col min="3" max="3" width="14.85546875" style="37" customWidth="1"/>
    <col min="4" max="4" width="16.28515625" style="37" customWidth="1"/>
    <col min="5" max="73" width="11.42578125" style="37"/>
    <col min="74" max="75" width="12.140625" style="37" customWidth="1"/>
    <col min="76" max="77" width="12.140625" style="38" customWidth="1"/>
    <col min="78" max="78" width="12.28515625" style="38" customWidth="1"/>
    <col min="79" max="104" width="12.28515625" style="39" hidden="1" customWidth="1"/>
    <col min="105" max="105" width="12.28515625" style="37" customWidth="1"/>
    <col min="106" max="16384" width="11.42578125" style="37"/>
  </cols>
  <sheetData>
    <row r="1" spans="1:90" ht="16.149999999999999" customHeight="1" x14ac:dyDescent="0.2">
      <c r="A1" s="36" t="s">
        <v>0</v>
      </c>
    </row>
    <row r="2" spans="1:90" ht="16.149999999999999" customHeight="1" x14ac:dyDescent="0.2">
      <c r="A2" s="36" t="str">
        <f>CONCATENATE("COMUNA: ",[12]NOMBRE!B2," - ","( ",[12]NOMBRE!C2,[12]NOMBRE!D2,[12]NOMBRE!E2,[12]NOMBRE!F2,[12]NOMBRE!G2," )")</f>
        <v>COMUNA: LINARES - ( 07401 )</v>
      </c>
    </row>
    <row r="3" spans="1:90" ht="16.149999999999999" customHeight="1" x14ac:dyDescent="0.2">
      <c r="A3" s="36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</row>
    <row r="4" spans="1:90" ht="16.149999999999999" customHeight="1" x14ac:dyDescent="0.2">
      <c r="A4" s="36" t="str">
        <f>CONCATENATE("MES: ",[12]NOMBRE!B6," - ","( ",[12]NOMBRE!C6,[12]NOMBRE!D6," )")</f>
        <v>MES: NOVIEMBRE - ( 11 )</v>
      </c>
    </row>
    <row r="5" spans="1:90" ht="16.149999999999999" customHeight="1" x14ac:dyDescent="0.2">
      <c r="A5" s="36" t="str">
        <f>CONCATENATE("AÑO: ",[12]NOMBRE!B7)</f>
        <v>AÑO: 2018</v>
      </c>
    </row>
    <row r="6" spans="1:90" ht="15" x14ac:dyDescent="0.2">
      <c r="A6" s="584" t="s">
        <v>30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spans="1:90" ht="15" x14ac:dyDescent="0.2">
      <c r="A7" s="534"/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4"/>
      <c r="U7" s="534"/>
      <c r="V7" s="534"/>
      <c r="W7" s="534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1:90" ht="31.15" customHeight="1" x14ac:dyDescent="0.2">
      <c r="A8" s="103" t="s">
        <v>31</v>
      </c>
      <c r="B8" s="104"/>
      <c r="C8" s="105"/>
      <c r="D8" s="105"/>
      <c r="E8" s="105"/>
      <c r="F8" s="105"/>
      <c r="G8" s="105"/>
      <c r="H8" s="105"/>
      <c r="I8" s="106"/>
      <c r="J8" s="104"/>
      <c r="K8" s="107"/>
      <c r="L8" s="105"/>
      <c r="M8" s="56"/>
      <c r="N8" s="56"/>
      <c r="O8" s="56"/>
      <c r="P8" s="56"/>
      <c r="Q8" s="56"/>
      <c r="R8" s="56"/>
      <c r="S8" s="56"/>
      <c r="T8" s="56"/>
      <c r="U8" s="56"/>
      <c r="V8" s="108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CG8" s="42"/>
      <c r="CH8" s="42"/>
      <c r="CI8" s="42"/>
      <c r="CJ8" s="42"/>
      <c r="CK8" s="42"/>
      <c r="CL8" s="42"/>
    </row>
    <row r="9" spans="1:90" ht="31.15" customHeight="1" x14ac:dyDescent="0.2">
      <c r="A9" s="109" t="s">
        <v>32</v>
      </c>
      <c r="B9" s="110"/>
      <c r="C9" s="110"/>
      <c r="D9" s="110"/>
      <c r="E9" s="110"/>
      <c r="F9" s="110"/>
      <c r="G9" s="110"/>
      <c r="H9" s="110"/>
      <c r="I9" s="110"/>
      <c r="J9" s="110"/>
      <c r="K9" s="111"/>
      <c r="L9" s="110"/>
      <c r="M9" s="112"/>
      <c r="N9" s="112"/>
      <c r="O9" s="56"/>
      <c r="P9" s="56"/>
      <c r="Q9" s="56"/>
      <c r="R9" s="56"/>
      <c r="S9" s="56"/>
      <c r="T9" s="56"/>
      <c r="U9" s="56"/>
      <c r="V9" s="108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8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CG9" s="42"/>
      <c r="CH9" s="42"/>
      <c r="CI9" s="42"/>
      <c r="CJ9" s="42"/>
      <c r="CK9" s="42"/>
      <c r="CL9" s="42"/>
    </row>
    <row r="10" spans="1:90" ht="25.15" customHeight="1" x14ac:dyDescent="0.2">
      <c r="A10" s="676" t="s">
        <v>19</v>
      </c>
      <c r="B10" s="676" t="s">
        <v>33</v>
      </c>
      <c r="C10" s="677" t="s">
        <v>28</v>
      </c>
      <c r="D10" s="678"/>
      <c r="E10" s="679"/>
      <c r="F10" s="680" t="s">
        <v>29</v>
      </c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3"/>
      <c r="AL10" s="633"/>
      <c r="AM10" s="681"/>
      <c r="AN10" s="679" t="s">
        <v>1</v>
      </c>
      <c r="AO10" s="686" t="s">
        <v>18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CG10" s="42"/>
      <c r="CH10" s="42"/>
      <c r="CI10" s="42"/>
      <c r="CJ10" s="42"/>
      <c r="CK10" s="42"/>
      <c r="CL10" s="42"/>
    </row>
    <row r="11" spans="1:90" ht="19.5" customHeight="1" x14ac:dyDescent="0.2">
      <c r="A11" s="585"/>
      <c r="B11" s="585"/>
      <c r="C11" s="589"/>
      <c r="D11" s="590"/>
      <c r="E11" s="591"/>
      <c r="F11" s="680" t="s">
        <v>22</v>
      </c>
      <c r="G11" s="681"/>
      <c r="H11" s="680" t="s">
        <v>23</v>
      </c>
      <c r="I11" s="681"/>
      <c r="J11" s="680" t="s">
        <v>24</v>
      </c>
      <c r="K11" s="681"/>
      <c r="L11" s="680" t="s">
        <v>21</v>
      </c>
      <c r="M11" s="681"/>
      <c r="N11" s="680" t="s">
        <v>20</v>
      </c>
      <c r="O11" s="681"/>
      <c r="P11" s="687" t="s">
        <v>2</v>
      </c>
      <c r="Q11" s="688"/>
      <c r="R11" s="687" t="s">
        <v>3</v>
      </c>
      <c r="S11" s="688"/>
      <c r="T11" s="687" t="s">
        <v>4</v>
      </c>
      <c r="U11" s="688"/>
      <c r="V11" s="687" t="s">
        <v>5</v>
      </c>
      <c r="W11" s="688"/>
      <c r="X11" s="687" t="s">
        <v>6</v>
      </c>
      <c r="Y11" s="688"/>
      <c r="Z11" s="687" t="s">
        <v>7</v>
      </c>
      <c r="AA11" s="688"/>
      <c r="AB11" s="687" t="s">
        <v>8</v>
      </c>
      <c r="AC11" s="688"/>
      <c r="AD11" s="687" t="s">
        <v>9</v>
      </c>
      <c r="AE11" s="688"/>
      <c r="AF11" s="687" t="s">
        <v>10</v>
      </c>
      <c r="AG11" s="688"/>
      <c r="AH11" s="687" t="s">
        <v>11</v>
      </c>
      <c r="AI11" s="688"/>
      <c r="AJ11" s="687" t="s">
        <v>12</v>
      </c>
      <c r="AK11" s="688"/>
      <c r="AL11" s="687" t="s">
        <v>13</v>
      </c>
      <c r="AM11" s="688"/>
      <c r="AN11" s="595"/>
      <c r="AO11" s="597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CG11" s="42"/>
      <c r="CH11" s="42"/>
      <c r="CI11" s="42"/>
      <c r="CJ11" s="42"/>
      <c r="CK11" s="42"/>
      <c r="CL11" s="42"/>
    </row>
    <row r="12" spans="1:90" ht="19.5" customHeight="1" x14ac:dyDescent="0.2">
      <c r="A12" s="569"/>
      <c r="B12" s="569"/>
      <c r="C12" s="470" t="s">
        <v>14</v>
      </c>
      <c r="D12" s="326" t="s">
        <v>15</v>
      </c>
      <c r="E12" s="536" t="s">
        <v>16</v>
      </c>
      <c r="F12" s="32" t="s">
        <v>15</v>
      </c>
      <c r="G12" s="536" t="s">
        <v>16</v>
      </c>
      <c r="H12" s="32" t="s">
        <v>15</v>
      </c>
      <c r="I12" s="536" t="s">
        <v>16</v>
      </c>
      <c r="J12" s="32" t="s">
        <v>15</v>
      </c>
      <c r="K12" s="536" t="s">
        <v>16</v>
      </c>
      <c r="L12" s="32" t="s">
        <v>15</v>
      </c>
      <c r="M12" s="536" t="s">
        <v>16</v>
      </c>
      <c r="N12" s="32" t="s">
        <v>15</v>
      </c>
      <c r="O12" s="536" t="s">
        <v>16</v>
      </c>
      <c r="P12" s="32" t="s">
        <v>15</v>
      </c>
      <c r="Q12" s="536" t="s">
        <v>16</v>
      </c>
      <c r="R12" s="32" t="s">
        <v>15</v>
      </c>
      <c r="S12" s="536" t="s">
        <v>16</v>
      </c>
      <c r="T12" s="32" t="s">
        <v>15</v>
      </c>
      <c r="U12" s="536" t="s">
        <v>16</v>
      </c>
      <c r="V12" s="32" t="s">
        <v>15</v>
      </c>
      <c r="W12" s="536" t="s">
        <v>16</v>
      </c>
      <c r="X12" s="32" t="s">
        <v>15</v>
      </c>
      <c r="Y12" s="536" t="s">
        <v>16</v>
      </c>
      <c r="Z12" s="32" t="s">
        <v>15</v>
      </c>
      <c r="AA12" s="536" t="s">
        <v>16</v>
      </c>
      <c r="AB12" s="32" t="s">
        <v>15</v>
      </c>
      <c r="AC12" s="536" t="s">
        <v>16</v>
      </c>
      <c r="AD12" s="32" t="s">
        <v>15</v>
      </c>
      <c r="AE12" s="536" t="s">
        <v>16</v>
      </c>
      <c r="AF12" s="32" t="s">
        <v>15</v>
      </c>
      <c r="AG12" s="536" t="s">
        <v>16</v>
      </c>
      <c r="AH12" s="32" t="s">
        <v>15</v>
      </c>
      <c r="AI12" s="536" t="s">
        <v>16</v>
      </c>
      <c r="AJ12" s="32" t="s">
        <v>15</v>
      </c>
      <c r="AK12" s="536" t="s">
        <v>16</v>
      </c>
      <c r="AL12" s="32" t="s">
        <v>15</v>
      </c>
      <c r="AM12" s="536" t="s">
        <v>16</v>
      </c>
      <c r="AN12" s="591"/>
      <c r="AO12" s="598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CG12" s="42"/>
      <c r="CH12" s="42"/>
      <c r="CI12" s="42"/>
      <c r="CJ12" s="42"/>
      <c r="CK12" s="42"/>
      <c r="CL12" s="42"/>
    </row>
    <row r="13" spans="1:90" ht="16.149999999999999" customHeight="1" x14ac:dyDescent="0.2">
      <c r="A13" s="682" t="s">
        <v>34</v>
      </c>
      <c r="B13" s="65" t="s">
        <v>35</v>
      </c>
      <c r="C13" s="90">
        <f t="shared" ref="C13:C26" si="0">SUM(D13+E13)</f>
        <v>0</v>
      </c>
      <c r="D13" s="91">
        <f t="shared" ref="D13:D26" si="1">SUM(F13+H13+J13+L13+N13+P13+R13+T13+V13+X13+Z13+AB13+AD13+AF13+AH13+AJ13+AL13)</f>
        <v>0</v>
      </c>
      <c r="E13" s="2">
        <f t="shared" ref="E13:E26" si="2">SUM(G13+I13+K13+M13+O13+Q13+S13+U13+W13+Y13+AA13+AC13+AE13+AG13+AI13+AK13+AM13)</f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5">
        <v>0</v>
      </c>
      <c r="L13" s="3">
        <v>0</v>
      </c>
      <c r="M13" s="5">
        <v>0</v>
      </c>
      <c r="N13" s="3">
        <v>0</v>
      </c>
      <c r="O13" s="5">
        <v>0</v>
      </c>
      <c r="P13" s="3">
        <v>0</v>
      </c>
      <c r="Q13" s="5">
        <v>0</v>
      </c>
      <c r="R13" s="3">
        <v>0</v>
      </c>
      <c r="S13" s="5">
        <v>0</v>
      </c>
      <c r="T13" s="3">
        <v>0</v>
      </c>
      <c r="U13" s="5">
        <v>0</v>
      </c>
      <c r="V13" s="3">
        <v>0</v>
      </c>
      <c r="W13" s="5">
        <v>0</v>
      </c>
      <c r="X13" s="3">
        <v>0</v>
      </c>
      <c r="Y13" s="5">
        <v>0</v>
      </c>
      <c r="Z13" s="3">
        <v>0</v>
      </c>
      <c r="AA13" s="5">
        <v>0</v>
      </c>
      <c r="AB13" s="3">
        <v>0</v>
      </c>
      <c r="AC13" s="5">
        <v>0</v>
      </c>
      <c r="AD13" s="3">
        <v>0</v>
      </c>
      <c r="AE13" s="5">
        <v>0</v>
      </c>
      <c r="AF13" s="3">
        <v>0</v>
      </c>
      <c r="AG13" s="5">
        <v>0</v>
      </c>
      <c r="AH13" s="3">
        <v>0</v>
      </c>
      <c r="AI13" s="5">
        <v>0</v>
      </c>
      <c r="AJ13" s="3">
        <v>0</v>
      </c>
      <c r="AK13" s="5">
        <v>0</v>
      </c>
      <c r="AL13" s="21">
        <v>0</v>
      </c>
      <c r="AM13" s="5">
        <v>0</v>
      </c>
      <c r="AN13" s="4">
        <v>0</v>
      </c>
      <c r="AO13" s="4">
        <v>0</v>
      </c>
      <c r="AP13" s="6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40"/>
      <c r="BC13" s="40"/>
      <c r="BD13" s="40"/>
      <c r="CB13" s="41"/>
      <c r="CG13" s="42">
        <v>0</v>
      </c>
      <c r="CH13" s="42">
        <v>0</v>
      </c>
      <c r="CI13" s="42">
        <v>0</v>
      </c>
      <c r="CJ13" s="42"/>
      <c r="CK13" s="42"/>
      <c r="CL13" s="42"/>
    </row>
    <row r="14" spans="1:90" ht="16.149999999999999" customHeight="1" x14ac:dyDescent="0.2">
      <c r="A14" s="601"/>
      <c r="B14" s="66" t="s">
        <v>36</v>
      </c>
      <c r="C14" s="114">
        <f t="shared" si="0"/>
        <v>35</v>
      </c>
      <c r="D14" s="115">
        <f t="shared" si="1"/>
        <v>11</v>
      </c>
      <c r="E14" s="69">
        <f t="shared" si="2"/>
        <v>24</v>
      </c>
      <c r="F14" s="7">
        <v>0</v>
      </c>
      <c r="G14" s="14">
        <v>1</v>
      </c>
      <c r="H14" s="7">
        <v>2</v>
      </c>
      <c r="I14" s="14">
        <v>1</v>
      </c>
      <c r="J14" s="7">
        <v>1</v>
      </c>
      <c r="K14" s="8">
        <v>3</v>
      </c>
      <c r="L14" s="7">
        <v>5</v>
      </c>
      <c r="M14" s="8">
        <v>6</v>
      </c>
      <c r="N14" s="7">
        <v>0</v>
      </c>
      <c r="O14" s="8">
        <v>0</v>
      </c>
      <c r="P14" s="7">
        <v>1</v>
      </c>
      <c r="Q14" s="8">
        <v>1</v>
      </c>
      <c r="R14" s="7">
        <v>0</v>
      </c>
      <c r="S14" s="8">
        <v>3</v>
      </c>
      <c r="T14" s="7">
        <v>0</v>
      </c>
      <c r="U14" s="8">
        <v>0</v>
      </c>
      <c r="V14" s="7">
        <v>0</v>
      </c>
      <c r="W14" s="8">
        <v>3</v>
      </c>
      <c r="X14" s="7">
        <v>0</v>
      </c>
      <c r="Y14" s="8">
        <v>0</v>
      </c>
      <c r="Z14" s="7">
        <v>1</v>
      </c>
      <c r="AA14" s="8">
        <v>2</v>
      </c>
      <c r="AB14" s="7">
        <v>0</v>
      </c>
      <c r="AC14" s="8">
        <v>3</v>
      </c>
      <c r="AD14" s="7">
        <v>1</v>
      </c>
      <c r="AE14" s="8">
        <v>0</v>
      </c>
      <c r="AF14" s="7">
        <v>0</v>
      </c>
      <c r="AG14" s="8">
        <v>1</v>
      </c>
      <c r="AH14" s="7">
        <v>0</v>
      </c>
      <c r="AI14" s="8">
        <v>0</v>
      </c>
      <c r="AJ14" s="7">
        <v>0</v>
      </c>
      <c r="AK14" s="8">
        <v>0</v>
      </c>
      <c r="AL14" s="15">
        <v>0</v>
      </c>
      <c r="AM14" s="8">
        <v>0</v>
      </c>
      <c r="AN14" s="14">
        <v>35</v>
      </c>
      <c r="AO14" s="14">
        <v>0</v>
      </c>
      <c r="AP14" s="6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40"/>
      <c r="BC14" s="40"/>
      <c r="BD14" s="40"/>
      <c r="CA14" s="41"/>
      <c r="CB14" s="41"/>
      <c r="CG14" s="42">
        <v>0</v>
      </c>
      <c r="CH14" s="42">
        <v>0</v>
      </c>
      <c r="CI14" s="42">
        <v>0</v>
      </c>
      <c r="CJ14" s="42"/>
      <c r="CK14" s="42"/>
      <c r="CL14" s="42"/>
    </row>
    <row r="15" spans="1:90" ht="16.149999999999999" customHeight="1" x14ac:dyDescent="0.2">
      <c r="A15" s="601"/>
      <c r="B15" s="66" t="s">
        <v>37</v>
      </c>
      <c r="C15" s="114">
        <f t="shared" si="0"/>
        <v>277</v>
      </c>
      <c r="D15" s="115">
        <f t="shared" si="1"/>
        <v>121</v>
      </c>
      <c r="E15" s="69">
        <f t="shared" si="2"/>
        <v>156</v>
      </c>
      <c r="F15" s="7">
        <v>0</v>
      </c>
      <c r="G15" s="14">
        <v>0</v>
      </c>
      <c r="H15" s="7">
        <v>0</v>
      </c>
      <c r="I15" s="14">
        <v>0</v>
      </c>
      <c r="J15" s="7">
        <v>0</v>
      </c>
      <c r="K15" s="8">
        <v>0</v>
      </c>
      <c r="L15" s="7">
        <v>0</v>
      </c>
      <c r="M15" s="8">
        <v>0</v>
      </c>
      <c r="N15" s="7">
        <v>5</v>
      </c>
      <c r="O15" s="8">
        <v>0</v>
      </c>
      <c r="P15" s="7">
        <v>10</v>
      </c>
      <c r="Q15" s="8">
        <v>6</v>
      </c>
      <c r="R15" s="7">
        <v>9</v>
      </c>
      <c r="S15" s="8">
        <v>1</v>
      </c>
      <c r="T15" s="7">
        <v>17</v>
      </c>
      <c r="U15" s="8">
        <v>9</v>
      </c>
      <c r="V15" s="7">
        <v>6</v>
      </c>
      <c r="W15" s="8">
        <v>9</v>
      </c>
      <c r="X15" s="7">
        <v>13</v>
      </c>
      <c r="Y15" s="8">
        <v>23</v>
      </c>
      <c r="Z15" s="7">
        <v>13</v>
      </c>
      <c r="AA15" s="8">
        <v>33</v>
      </c>
      <c r="AB15" s="7">
        <v>18</v>
      </c>
      <c r="AC15" s="8">
        <v>30</v>
      </c>
      <c r="AD15" s="7">
        <v>10</v>
      </c>
      <c r="AE15" s="8">
        <v>25</v>
      </c>
      <c r="AF15" s="7">
        <v>14</v>
      </c>
      <c r="AG15" s="8">
        <v>13</v>
      </c>
      <c r="AH15" s="7">
        <v>3</v>
      </c>
      <c r="AI15" s="8">
        <v>5</v>
      </c>
      <c r="AJ15" s="7">
        <v>2</v>
      </c>
      <c r="AK15" s="8">
        <v>1</v>
      </c>
      <c r="AL15" s="15">
        <v>1</v>
      </c>
      <c r="AM15" s="8">
        <v>1</v>
      </c>
      <c r="AN15" s="14">
        <v>277</v>
      </c>
      <c r="AO15" s="14">
        <v>0</v>
      </c>
      <c r="AP15" s="6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40"/>
      <c r="BC15" s="40"/>
      <c r="BD15" s="40"/>
      <c r="CG15" s="42">
        <v>0</v>
      </c>
      <c r="CH15" s="42">
        <v>0</v>
      </c>
      <c r="CI15" s="42">
        <v>0</v>
      </c>
      <c r="CJ15" s="42"/>
      <c r="CK15" s="42"/>
      <c r="CL15" s="42"/>
    </row>
    <row r="16" spans="1:90" ht="16.149999999999999" customHeight="1" x14ac:dyDescent="0.2">
      <c r="A16" s="601"/>
      <c r="B16" s="66" t="s">
        <v>38</v>
      </c>
      <c r="C16" s="114">
        <f t="shared" si="0"/>
        <v>0</v>
      </c>
      <c r="D16" s="115">
        <f t="shared" si="1"/>
        <v>0</v>
      </c>
      <c r="E16" s="69">
        <f t="shared" si="2"/>
        <v>0</v>
      </c>
      <c r="F16" s="7"/>
      <c r="G16" s="14"/>
      <c r="H16" s="7"/>
      <c r="I16" s="14"/>
      <c r="J16" s="7"/>
      <c r="K16" s="8"/>
      <c r="L16" s="7"/>
      <c r="M16" s="8"/>
      <c r="N16" s="7"/>
      <c r="O16" s="8"/>
      <c r="P16" s="7"/>
      <c r="Q16" s="8"/>
      <c r="R16" s="7"/>
      <c r="S16" s="8"/>
      <c r="T16" s="7"/>
      <c r="U16" s="8"/>
      <c r="V16" s="7"/>
      <c r="W16" s="8"/>
      <c r="X16" s="7"/>
      <c r="Y16" s="8"/>
      <c r="Z16" s="7"/>
      <c r="AA16" s="8"/>
      <c r="AB16" s="7"/>
      <c r="AC16" s="8"/>
      <c r="AD16" s="7"/>
      <c r="AE16" s="8"/>
      <c r="AF16" s="7"/>
      <c r="AG16" s="8"/>
      <c r="AH16" s="7"/>
      <c r="AI16" s="8"/>
      <c r="AJ16" s="7"/>
      <c r="AK16" s="8"/>
      <c r="AL16" s="15"/>
      <c r="AM16" s="8"/>
      <c r="AN16" s="14"/>
      <c r="AO16" s="14"/>
      <c r="AP16" s="6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40"/>
      <c r="BC16" s="40"/>
      <c r="BD16" s="40"/>
      <c r="CB16" s="41"/>
      <c r="CG16" s="42">
        <v>0</v>
      </c>
      <c r="CH16" s="42">
        <v>0</v>
      </c>
      <c r="CI16" s="42">
        <v>0</v>
      </c>
      <c r="CJ16" s="42"/>
      <c r="CK16" s="42"/>
      <c r="CL16" s="42"/>
    </row>
    <row r="17" spans="1:90" ht="16.149999999999999" customHeight="1" x14ac:dyDescent="0.2">
      <c r="A17" s="601"/>
      <c r="B17" s="66" t="s">
        <v>39</v>
      </c>
      <c r="C17" s="114">
        <f t="shared" si="0"/>
        <v>78</v>
      </c>
      <c r="D17" s="115">
        <f t="shared" si="1"/>
        <v>37</v>
      </c>
      <c r="E17" s="69">
        <f t="shared" si="2"/>
        <v>41</v>
      </c>
      <c r="F17" s="7">
        <v>0</v>
      </c>
      <c r="G17" s="14">
        <v>0</v>
      </c>
      <c r="H17" s="7">
        <v>0</v>
      </c>
      <c r="I17" s="14">
        <v>0</v>
      </c>
      <c r="J17" s="7">
        <v>0</v>
      </c>
      <c r="K17" s="8">
        <v>0</v>
      </c>
      <c r="L17" s="7">
        <v>0</v>
      </c>
      <c r="M17" s="8">
        <v>0</v>
      </c>
      <c r="N17" s="7">
        <v>3</v>
      </c>
      <c r="O17" s="8">
        <v>0</v>
      </c>
      <c r="P17" s="7">
        <v>4</v>
      </c>
      <c r="Q17" s="8">
        <v>2</v>
      </c>
      <c r="R17" s="7">
        <v>6</v>
      </c>
      <c r="S17" s="8">
        <v>5</v>
      </c>
      <c r="T17" s="7">
        <v>4</v>
      </c>
      <c r="U17" s="8">
        <v>6</v>
      </c>
      <c r="V17" s="7">
        <v>1</v>
      </c>
      <c r="W17" s="8">
        <v>5</v>
      </c>
      <c r="X17" s="7">
        <v>2</v>
      </c>
      <c r="Y17" s="8">
        <v>5</v>
      </c>
      <c r="Z17" s="7">
        <v>4</v>
      </c>
      <c r="AA17" s="8">
        <v>8</v>
      </c>
      <c r="AB17" s="7">
        <v>3</v>
      </c>
      <c r="AC17" s="8">
        <v>1</v>
      </c>
      <c r="AD17" s="7">
        <v>2</v>
      </c>
      <c r="AE17" s="8">
        <v>4</v>
      </c>
      <c r="AF17" s="7">
        <v>7</v>
      </c>
      <c r="AG17" s="8">
        <v>5</v>
      </c>
      <c r="AH17" s="7">
        <v>1</v>
      </c>
      <c r="AI17" s="8">
        <v>0</v>
      </c>
      <c r="AJ17" s="7">
        <v>0</v>
      </c>
      <c r="AK17" s="8">
        <v>0</v>
      </c>
      <c r="AL17" s="15">
        <v>0</v>
      </c>
      <c r="AM17" s="8">
        <v>0</v>
      </c>
      <c r="AN17" s="14">
        <v>78</v>
      </c>
      <c r="AO17" s="14">
        <v>0</v>
      </c>
      <c r="AP17" s="6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40"/>
      <c r="BC17" s="40"/>
      <c r="BD17" s="40"/>
      <c r="CG17" s="42">
        <v>0</v>
      </c>
      <c r="CH17" s="42">
        <v>0</v>
      </c>
      <c r="CI17" s="42">
        <v>0</v>
      </c>
      <c r="CJ17" s="42"/>
      <c r="CK17" s="42"/>
      <c r="CL17" s="42"/>
    </row>
    <row r="18" spans="1:90" ht="16.149999999999999" customHeight="1" x14ac:dyDescent="0.2">
      <c r="A18" s="601"/>
      <c r="B18" s="66" t="s">
        <v>40</v>
      </c>
      <c r="C18" s="114">
        <f t="shared" si="0"/>
        <v>0</v>
      </c>
      <c r="D18" s="115">
        <f t="shared" si="1"/>
        <v>0</v>
      </c>
      <c r="E18" s="69">
        <f t="shared" si="2"/>
        <v>0</v>
      </c>
      <c r="F18" s="7"/>
      <c r="G18" s="14"/>
      <c r="H18" s="7"/>
      <c r="I18" s="14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15"/>
      <c r="AM18" s="8"/>
      <c r="AN18" s="14"/>
      <c r="AO18" s="14"/>
      <c r="AP18" s="6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40"/>
      <c r="BC18" s="40"/>
      <c r="BD18" s="40"/>
      <c r="CG18" s="42">
        <v>0</v>
      </c>
      <c r="CH18" s="42">
        <v>0</v>
      </c>
      <c r="CI18" s="42">
        <v>0</v>
      </c>
      <c r="CJ18" s="42"/>
      <c r="CK18" s="42"/>
      <c r="CL18" s="42"/>
    </row>
    <row r="19" spans="1:90" ht="16.149999999999999" customHeight="1" x14ac:dyDescent="0.2">
      <c r="A19" s="601"/>
      <c r="B19" s="66" t="s">
        <v>41</v>
      </c>
      <c r="C19" s="116">
        <f t="shared" si="0"/>
        <v>0</v>
      </c>
      <c r="D19" s="117">
        <f t="shared" si="1"/>
        <v>0</v>
      </c>
      <c r="E19" s="23">
        <f t="shared" si="2"/>
        <v>0</v>
      </c>
      <c r="F19" s="24"/>
      <c r="G19" s="25"/>
      <c r="H19" s="24"/>
      <c r="I19" s="25"/>
      <c r="J19" s="24"/>
      <c r="K19" s="26"/>
      <c r="L19" s="24"/>
      <c r="M19" s="26"/>
      <c r="N19" s="24"/>
      <c r="O19" s="26"/>
      <c r="P19" s="24"/>
      <c r="Q19" s="26"/>
      <c r="R19" s="24"/>
      <c r="S19" s="26"/>
      <c r="T19" s="24"/>
      <c r="U19" s="26"/>
      <c r="V19" s="24"/>
      <c r="W19" s="26"/>
      <c r="X19" s="24"/>
      <c r="Y19" s="26"/>
      <c r="Z19" s="24"/>
      <c r="AA19" s="26"/>
      <c r="AB19" s="24"/>
      <c r="AC19" s="26"/>
      <c r="AD19" s="24"/>
      <c r="AE19" s="26"/>
      <c r="AF19" s="24"/>
      <c r="AG19" s="26"/>
      <c r="AH19" s="24"/>
      <c r="AI19" s="26"/>
      <c r="AJ19" s="24"/>
      <c r="AK19" s="26"/>
      <c r="AL19" s="27"/>
      <c r="AM19" s="26"/>
      <c r="AN19" s="25"/>
      <c r="AO19" s="25"/>
      <c r="AP19" s="6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40"/>
      <c r="BC19" s="40"/>
      <c r="BD19" s="40"/>
      <c r="CG19" s="42">
        <v>0</v>
      </c>
      <c r="CH19" s="42">
        <v>0</v>
      </c>
      <c r="CI19" s="42">
        <v>0</v>
      </c>
      <c r="CJ19" s="42"/>
      <c r="CK19" s="42"/>
      <c r="CL19" s="42"/>
    </row>
    <row r="20" spans="1:90" ht="25.15" customHeight="1" x14ac:dyDescent="0.2">
      <c r="A20" s="601"/>
      <c r="B20" s="66" t="s">
        <v>42</v>
      </c>
      <c r="C20" s="116">
        <f t="shared" si="0"/>
        <v>0</v>
      </c>
      <c r="D20" s="117">
        <f t="shared" si="1"/>
        <v>0</v>
      </c>
      <c r="E20" s="23">
        <f t="shared" si="2"/>
        <v>0</v>
      </c>
      <c r="F20" s="24"/>
      <c r="G20" s="25"/>
      <c r="H20" s="24"/>
      <c r="I20" s="25"/>
      <c r="J20" s="24"/>
      <c r="K20" s="26"/>
      <c r="L20" s="24"/>
      <c r="M20" s="26"/>
      <c r="N20" s="24"/>
      <c r="O20" s="26"/>
      <c r="P20" s="24"/>
      <c r="Q20" s="26"/>
      <c r="R20" s="24"/>
      <c r="S20" s="26"/>
      <c r="T20" s="24"/>
      <c r="U20" s="26"/>
      <c r="V20" s="24"/>
      <c r="W20" s="26"/>
      <c r="X20" s="24"/>
      <c r="Y20" s="26"/>
      <c r="Z20" s="24"/>
      <c r="AA20" s="26"/>
      <c r="AB20" s="24"/>
      <c r="AC20" s="26"/>
      <c r="AD20" s="24"/>
      <c r="AE20" s="26"/>
      <c r="AF20" s="24"/>
      <c r="AG20" s="26"/>
      <c r="AH20" s="24"/>
      <c r="AI20" s="26"/>
      <c r="AJ20" s="24"/>
      <c r="AK20" s="26"/>
      <c r="AL20" s="27"/>
      <c r="AM20" s="26"/>
      <c r="AN20" s="25"/>
      <c r="AO20" s="25"/>
      <c r="AP20" s="6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40"/>
      <c r="BC20" s="40"/>
      <c r="BD20" s="40"/>
      <c r="CG20" s="42">
        <v>0</v>
      </c>
      <c r="CH20" s="42">
        <v>0</v>
      </c>
      <c r="CI20" s="42">
        <v>0</v>
      </c>
      <c r="CJ20" s="42"/>
      <c r="CK20" s="42"/>
      <c r="CL20" s="42"/>
    </row>
    <row r="21" spans="1:90" ht="16.149999999999999" customHeight="1" x14ac:dyDescent="0.2">
      <c r="A21" s="601"/>
      <c r="B21" s="66" t="s">
        <v>43</v>
      </c>
      <c r="C21" s="116">
        <f t="shared" si="0"/>
        <v>0</v>
      </c>
      <c r="D21" s="117">
        <f t="shared" si="1"/>
        <v>0</v>
      </c>
      <c r="E21" s="23">
        <f t="shared" si="2"/>
        <v>0</v>
      </c>
      <c r="F21" s="24"/>
      <c r="G21" s="25"/>
      <c r="H21" s="24"/>
      <c r="I21" s="25"/>
      <c r="J21" s="24"/>
      <c r="K21" s="26"/>
      <c r="L21" s="24"/>
      <c r="M21" s="26"/>
      <c r="N21" s="24"/>
      <c r="O21" s="26"/>
      <c r="P21" s="24"/>
      <c r="Q21" s="26"/>
      <c r="R21" s="24"/>
      <c r="S21" s="26"/>
      <c r="T21" s="24"/>
      <c r="U21" s="26"/>
      <c r="V21" s="24"/>
      <c r="W21" s="26"/>
      <c r="X21" s="24"/>
      <c r="Y21" s="26"/>
      <c r="Z21" s="24"/>
      <c r="AA21" s="26"/>
      <c r="AB21" s="24"/>
      <c r="AC21" s="26"/>
      <c r="AD21" s="24"/>
      <c r="AE21" s="26"/>
      <c r="AF21" s="24"/>
      <c r="AG21" s="26"/>
      <c r="AH21" s="24"/>
      <c r="AI21" s="26"/>
      <c r="AJ21" s="24"/>
      <c r="AK21" s="26"/>
      <c r="AL21" s="27"/>
      <c r="AM21" s="26"/>
      <c r="AN21" s="25"/>
      <c r="AO21" s="25"/>
      <c r="AP21" s="6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40"/>
      <c r="BC21" s="40"/>
      <c r="BD21" s="40"/>
      <c r="CG21" s="42">
        <v>0</v>
      </c>
      <c r="CH21" s="42">
        <v>0</v>
      </c>
      <c r="CI21" s="42">
        <v>0</v>
      </c>
      <c r="CJ21" s="42"/>
      <c r="CK21" s="42"/>
      <c r="CL21" s="42"/>
    </row>
    <row r="22" spans="1:90" ht="36" customHeight="1" x14ac:dyDescent="0.2">
      <c r="A22" s="601"/>
      <c r="B22" s="66" t="s">
        <v>44</v>
      </c>
      <c r="C22" s="116">
        <f t="shared" si="0"/>
        <v>0</v>
      </c>
      <c r="D22" s="87">
        <f t="shared" si="1"/>
        <v>0</v>
      </c>
      <c r="E22" s="23">
        <f t="shared" si="2"/>
        <v>0</v>
      </c>
      <c r="F22" s="24"/>
      <c r="G22" s="25"/>
      <c r="H22" s="24"/>
      <c r="I22" s="25"/>
      <c r="J22" s="24"/>
      <c r="K22" s="26"/>
      <c r="L22" s="24"/>
      <c r="M22" s="26"/>
      <c r="N22" s="24"/>
      <c r="O22" s="26"/>
      <c r="P22" s="24"/>
      <c r="Q22" s="26"/>
      <c r="R22" s="24"/>
      <c r="S22" s="26"/>
      <c r="T22" s="24"/>
      <c r="U22" s="26"/>
      <c r="V22" s="24"/>
      <c r="W22" s="26"/>
      <c r="X22" s="24"/>
      <c r="Y22" s="26"/>
      <c r="Z22" s="24"/>
      <c r="AA22" s="26"/>
      <c r="AB22" s="24"/>
      <c r="AC22" s="26"/>
      <c r="AD22" s="24"/>
      <c r="AE22" s="26"/>
      <c r="AF22" s="24"/>
      <c r="AG22" s="26"/>
      <c r="AH22" s="24"/>
      <c r="AI22" s="26"/>
      <c r="AJ22" s="24"/>
      <c r="AK22" s="26"/>
      <c r="AL22" s="27"/>
      <c r="AM22" s="26"/>
      <c r="AN22" s="25"/>
      <c r="AO22" s="25"/>
      <c r="AP22" s="6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40"/>
      <c r="BC22" s="40"/>
      <c r="BD22" s="40"/>
      <c r="CG22" s="42">
        <v>0</v>
      </c>
      <c r="CH22" s="42">
        <v>0</v>
      </c>
      <c r="CI22" s="42">
        <v>0</v>
      </c>
      <c r="CJ22" s="42"/>
      <c r="CK22" s="42"/>
      <c r="CL22" s="42"/>
    </row>
    <row r="23" spans="1:90" ht="16.149999999999999" customHeight="1" x14ac:dyDescent="0.2">
      <c r="A23" s="567"/>
      <c r="B23" s="471" t="s">
        <v>17</v>
      </c>
      <c r="C23" s="34">
        <f t="shared" si="0"/>
        <v>390</v>
      </c>
      <c r="D23" s="35">
        <f>SUM(F23+H23+J23+L23+N23+P23+R23+T23+V23+X23+Z23+AB23+AD23+AF23+AH23+AJ23+AL23)</f>
        <v>169</v>
      </c>
      <c r="E23" s="472">
        <f t="shared" si="2"/>
        <v>221</v>
      </c>
      <c r="F23" s="61">
        <f>SUM(F13:F22)</f>
        <v>0</v>
      </c>
      <c r="G23" s="473">
        <f t="shared" ref="G23:AO23" si="3">SUM(G13:G22)</f>
        <v>1</v>
      </c>
      <c r="H23" s="61">
        <f t="shared" si="3"/>
        <v>2</v>
      </c>
      <c r="I23" s="473">
        <f t="shared" si="3"/>
        <v>1</v>
      </c>
      <c r="J23" s="61">
        <f t="shared" si="3"/>
        <v>1</v>
      </c>
      <c r="K23" s="63">
        <f t="shared" si="3"/>
        <v>3</v>
      </c>
      <c r="L23" s="61">
        <f t="shared" si="3"/>
        <v>5</v>
      </c>
      <c r="M23" s="63">
        <f t="shared" si="3"/>
        <v>6</v>
      </c>
      <c r="N23" s="61">
        <f t="shared" si="3"/>
        <v>8</v>
      </c>
      <c r="O23" s="63">
        <f t="shared" si="3"/>
        <v>0</v>
      </c>
      <c r="P23" s="61">
        <f t="shared" si="3"/>
        <v>15</v>
      </c>
      <c r="Q23" s="63">
        <f t="shared" si="3"/>
        <v>9</v>
      </c>
      <c r="R23" s="61">
        <f t="shared" si="3"/>
        <v>15</v>
      </c>
      <c r="S23" s="63">
        <f t="shared" si="3"/>
        <v>9</v>
      </c>
      <c r="T23" s="61">
        <f t="shared" si="3"/>
        <v>21</v>
      </c>
      <c r="U23" s="63">
        <f t="shared" si="3"/>
        <v>15</v>
      </c>
      <c r="V23" s="61">
        <f t="shared" si="3"/>
        <v>7</v>
      </c>
      <c r="W23" s="63">
        <f t="shared" si="3"/>
        <v>17</v>
      </c>
      <c r="X23" s="61">
        <f t="shared" si="3"/>
        <v>15</v>
      </c>
      <c r="Y23" s="63">
        <f t="shared" si="3"/>
        <v>28</v>
      </c>
      <c r="Z23" s="61">
        <f t="shared" si="3"/>
        <v>18</v>
      </c>
      <c r="AA23" s="63">
        <f t="shared" si="3"/>
        <v>43</v>
      </c>
      <c r="AB23" s="61">
        <f t="shared" si="3"/>
        <v>21</v>
      </c>
      <c r="AC23" s="63">
        <f t="shared" si="3"/>
        <v>34</v>
      </c>
      <c r="AD23" s="61">
        <f t="shared" si="3"/>
        <v>13</v>
      </c>
      <c r="AE23" s="63">
        <f t="shared" si="3"/>
        <v>29</v>
      </c>
      <c r="AF23" s="61">
        <f t="shared" si="3"/>
        <v>21</v>
      </c>
      <c r="AG23" s="63">
        <f t="shared" si="3"/>
        <v>19</v>
      </c>
      <c r="AH23" s="61">
        <f t="shared" si="3"/>
        <v>4</v>
      </c>
      <c r="AI23" s="63">
        <f t="shared" si="3"/>
        <v>5</v>
      </c>
      <c r="AJ23" s="61">
        <f t="shared" si="3"/>
        <v>2</v>
      </c>
      <c r="AK23" s="63">
        <f t="shared" si="3"/>
        <v>1</v>
      </c>
      <c r="AL23" s="474">
        <f t="shared" si="3"/>
        <v>1</v>
      </c>
      <c r="AM23" s="63">
        <f t="shared" si="3"/>
        <v>1</v>
      </c>
      <c r="AN23" s="473">
        <f t="shared" si="3"/>
        <v>390</v>
      </c>
      <c r="AO23" s="473">
        <f t="shared" si="3"/>
        <v>0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CG23" s="42"/>
      <c r="CH23" s="42"/>
      <c r="CI23" s="42"/>
      <c r="CJ23" s="42"/>
      <c r="CK23" s="42"/>
      <c r="CL23" s="42"/>
    </row>
    <row r="24" spans="1:90" ht="16.149999999999999" customHeight="1" x14ac:dyDescent="0.2">
      <c r="A24" s="546" t="s">
        <v>45</v>
      </c>
      <c r="B24" s="476" t="s">
        <v>36</v>
      </c>
      <c r="C24" s="477">
        <f t="shared" si="0"/>
        <v>14</v>
      </c>
      <c r="D24" s="334">
        <f t="shared" si="1"/>
        <v>6</v>
      </c>
      <c r="E24" s="478">
        <f t="shared" si="2"/>
        <v>8</v>
      </c>
      <c r="F24" s="479">
        <v>1</v>
      </c>
      <c r="G24" s="480">
        <v>0</v>
      </c>
      <c r="H24" s="479">
        <v>1</v>
      </c>
      <c r="I24" s="480">
        <v>0</v>
      </c>
      <c r="J24" s="479">
        <v>1</v>
      </c>
      <c r="K24" s="417">
        <v>3</v>
      </c>
      <c r="L24" s="479">
        <v>1</v>
      </c>
      <c r="M24" s="417">
        <v>0</v>
      </c>
      <c r="N24" s="479">
        <v>2</v>
      </c>
      <c r="O24" s="417">
        <v>0</v>
      </c>
      <c r="P24" s="479">
        <v>0</v>
      </c>
      <c r="Q24" s="417">
        <v>1</v>
      </c>
      <c r="R24" s="479">
        <v>0</v>
      </c>
      <c r="S24" s="417">
        <v>0</v>
      </c>
      <c r="T24" s="479">
        <v>0</v>
      </c>
      <c r="U24" s="417">
        <v>0</v>
      </c>
      <c r="V24" s="479">
        <v>0</v>
      </c>
      <c r="W24" s="417">
        <v>1</v>
      </c>
      <c r="X24" s="479">
        <v>0</v>
      </c>
      <c r="Y24" s="417">
        <v>0</v>
      </c>
      <c r="Z24" s="479">
        <v>0</v>
      </c>
      <c r="AA24" s="417">
        <v>1</v>
      </c>
      <c r="AB24" s="479">
        <v>0</v>
      </c>
      <c r="AC24" s="417">
        <v>2</v>
      </c>
      <c r="AD24" s="479">
        <v>0</v>
      </c>
      <c r="AE24" s="417">
        <v>0</v>
      </c>
      <c r="AF24" s="479">
        <v>0</v>
      </c>
      <c r="AG24" s="417">
        <v>0</v>
      </c>
      <c r="AH24" s="479">
        <v>0</v>
      </c>
      <c r="AI24" s="417">
        <v>0</v>
      </c>
      <c r="AJ24" s="479">
        <v>0</v>
      </c>
      <c r="AK24" s="417">
        <v>0</v>
      </c>
      <c r="AL24" s="481">
        <v>0</v>
      </c>
      <c r="AM24" s="417">
        <v>0</v>
      </c>
      <c r="AN24" s="480">
        <v>14</v>
      </c>
      <c r="AO24" s="480">
        <v>0</v>
      </c>
      <c r="AP24" s="6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40"/>
      <c r="BC24" s="40"/>
      <c r="BD24" s="40"/>
      <c r="CG24" s="42">
        <v>0</v>
      </c>
      <c r="CH24" s="42">
        <v>0</v>
      </c>
      <c r="CI24" s="42">
        <v>0</v>
      </c>
      <c r="CJ24" s="42"/>
      <c r="CK24" s="42"/>
      <c r="CL24" s="42"/>
    </row>
    <row r="25" spans="1:90" ht="16.149999999999999" customHeight="1" x14ac:dyDescent="0.2">
      <c r="A25" s="682" t="s">
        <v>46</v>
      </c>
      <c r="B25" s="482" t="s">
        <v>36</v>
      </c>
      <c r="C25" s="90">
        <f t="shared" si="0"/>
        <v>198</v>
      </c>
      <c r="D25" s="91">
        <f t="shared" si="1"/>
        <v>64</v>
      </c>
      <c r="E25" s="2">
        <f t="shared" si="2"/>
        <v>134</v>
      </c>
      <c r="F25" s="3">
        <v>3</v>
      </c>
      <c r="G25" s="4">
        <v>2</v>
      </c>
      <c r="H25" s="3">
        <v>11</v>
      </c>
      <c r="I25" s="4">
        <v>4</v>
      </c>
      <c r="J25" s="3">
        <v>3</v>
      </c>
      <c r="K25" s="5">
        <v>19</v>
      </c>
      <c r="L25" s="3">
        <v>10</v>
      </c>
      <c r="M25" s="5">
        <v>12</v>
      </c>
      <c r="N25" s="3">
        <v>2</v>
      </c>
      <c r="O25" s="5">
        <v>3</v>
      </c>
      <c r="P25" s="3">
        <v>8</v>
      </c>
      <c r="Q25" s="5">
        <v>5</v>
      </c>
      <c r="R25" s="3">
        <v>4</v>
      </c>
      <c r="S25" s="5">
        <v>7</v>
      </c>
      <c r="T25" s="3">
        <v>6</v>
      </c>
      <c r="U25" s="5">
        <v>11</v>
      </c>
      <c r="V25" s="3">
        <v>0</v>
      </c>
      <c r="W25" s="5">
        <v>24</v>
      </c>
      <c r="X25" s="3">
        <v>4</v>
      </c>
      <c r="Y25" s="5">
        <v>9</v>
      </c>
      <c r="Z25" s="3">
        <v>6</v>
      </c>
      <c r="AA25" s="5">
        <v>15</v>
      </c>
      <c r="AB25" s="3">
        <v>3</v>
      </c>
      <c r="AC25" s="5">
        <v>12</v>
      </c>
      <c r="AD25" s="3">
        <v>1</v>
      </c>
      <c r="AE25" s="5">
        <v>7</v>
      </c>
      <c r="AF25" s="3">
        <v>2</v>
      </c>
      <c r="AG25" s="5">
        <v>4</v>
      </c>
      <c r="AH25" s="3">
        <v>1</v>
      </c>
      <c r="AI25" s="5">
        <v>0</v>
      </c>
      <c r="AJ25" s="3">
        <v>0</v>
      </c>
      <c r="AK25" s="5">
        <v>0</v>
      </c>
      <c r="AL25" s="21">
        <v>0</v>
      </c>
      <c r="AM25" s="5">
        <v>0</v>
      </c>
      <c r="AN25" s="4">
        <v>198</v>
      </c>
      <c r="AO25" s="4">
        <v>0</v>
      </c>
      <c r="AP25" s="6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40"/>
      <c r="BC25" s="40"/>
      <c r="BD25" s="40"/>
      <c r="CG25" s="42">
        <v>0</v>
      </c>
      <c r="CH25" s="42">
        <v>0</v>
      </c>
      <c r="CI25" s="42">
        <v>0</v>
      </c>
      <c r="CJ25" s="42"/>
      <c r="CK25" s="42"/>
      <c r="CL25" s="42"/>
    </row>
    <row r="26" spans="1:90" ht="16.149999999999999" customHeight="1" x14ac:dyDescent="0.2">
      <c r="A26" s="567"/>
      <c r="B26" s="483" t="s">
        <v>47</v>
      </c>
      <c r="C26" s="45">
        <f t="shared" si="0"/>
        <v>0</v>
      </c>
      <c r="D26" s="46">
        <f t="shared" si="1"/>
        <v>0</v>
      </c>
      <c r="E26" s="71">
        <f t="shared" si="2"/>
        <v>0</v>
      </c>
      <c r="F26" s="9"/>
      <c r="G26" s="30"/>
      <c r="H26" s="9"/>
      <c r="I26" s="11"/>
      <c r="J26" s="9"/>
      <c r="K26" s="11"/>
      <c r="L26" s="9"/>
      <c r="M26" s="11"/>
      <c r="N26" s="9"/>
      <c r="O26" s="10"/>
      <c r="P26" s="9"/>
      <c r="Q26" s="30"/>
      <c r="R26" s="129"/>
      <c r="S26" s="11"/>
      <c r="T26" s="9"/>
      <c r="U26" s="11"/>
      <c r="V26" s="9"/>
      <c r="W26" s="11"/>
      <c r="X26" s="9"/>
      <c r="Y26" s="30"/>
      <c r="Z26" s="9"/>
      <c r="AA26" s="30"/>
      <c r="AB26" s="9"/>
      <c r="AC26" s="11"/>
      <c r="AD26" s="9"/>
      <c r="AE26" s="30"/>
      <c r="AF26" s="9"/>
      <c r="AG26" s="30"/>
      <c r="AH26" s="9"/>
      <c r="AI26" s="11"/>
      <c r="AJ26" s="9"/>
      <c r="AK26" s="11"/>
      <c r="AL26" s="18"/>
      <c r="AM26" s="11"/>
      <c r="AN26" s="10"/>
      <c r="AO26" s="10"/>
      <c r="AP26" s="6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40"/>
      <c r="BC26" s="40"/>
      <c r="BD26" s="40"/>
      <c r="CG26" s="42">
        <v>0</v>
      </c>
      <c r="CH26" s="42">
        <v>0</v>
      </c>
      <c r="CI26" s="42">
        <v>0</v>
      </c>
      <c r="CJ26" s="42"/>
      <c r="CK26" s="42"/>
      <c r="CL26" s="42"/>
    </row>
    <row r="27" spans="1:90" ht="31.15" customHeight="1" x14ac:dyDescent="0.2">
      <c r="A27" s="130" t="s">
        <v>48</v>
      </c>
      <c r="B27" s="131"/>
      <c r="C27" s="132"/>
      <c r="D27" s="131"/>
      <c r="E27" s="110"/>
      <c r="F27" s="110"/>
      <c r="G27" s="110"/>
      <c r="H27" s="110"/>
      <c r="I27" s="110"/>
      <c r="J27" s="110"/>
      <c r="K27" s="110"/>
      <c r="L27" s="110"/>
      <c r="M27" s="112"/>
      <c r="N27" s="112"/>
      <c r="O27" s="56"/>
      <c r="P27" s="56"/>
      <c r="Q27" s="56"/>
      <c r="R27" s="56"/>
      <c r="S27" s="56"/>
      <c r="T27" s="56"/>
      <c r="U27" s="56"/>
      <c r="V27" s="108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8"/>
      <c r="AQ27" s="133"/>
      <c r="AR27" s="133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CG27" s="42"/>
      <c r="CH27" s="42"/>
      <c r="CI27" s="42"/>
      <c r="CJ27" s="42"/>
      <c r="CK27" s="42"/>
      <c r="CL27" s="42"/>
    </row>
    <row r="28" spans="1:90" ht="16.149999999999999" customHeight="1" x14ac:dyDescent="0.2">
      <c r="A28" s="682" t="s">
        <v>19</v>
      </c>
      <c r="B28" s="682" t="s">
        <v>49</v>
      </c>
      <c r="C28" s="680" t="s">
        <v>50</v>
      </c>
      <c r="D28" s="633"/>
      <c r="E28" s="681"/>
      <c r="F28" s="680" t="s">
        <v>22</v>
      </c>
      <c r="G28" s="681"/>
      <c r="H28" s="680" t="s">
        <v>23</v>
      </c>
      <c r="I28" s="681"/>
      <c r="J28" s="680" t="s">
        <v>24</v>
      </c>
      <c r="K28" s="681"/>
      <c r="L28" s="680" t="s">
        <v>21</v>
      </c>
      <c r="M28" s="681"/>
      <c r="N28" s="680" t="s">
        <v>20</v>
      </c>
      <c r="O28" s="681"/>
      <c r="P28" s="687" t="s">
        <v>2</v>
      </c>
      <c r="Q28" s="688"/>
      <c r="R28" s="638" t="s">
        <v>3</v>
      </c>
      <c r="S28" s="638"/>
      <c r="T28" s="687" t="s">
        <v>4</v>
      </c>
      <c r="U28" s="688"/>
      <c r="V28" s="687" t="s">
        <v>5</v>
      </c>
      <c r="W28" s="688"/>
      <c r="X28" s="687" t="s">
        <v>6</v>
      </c>
      <c r="Y28" s="688"/>
      <c r="Z28" s="687" t="s">
        <v>7</v>
      </c>
      <c r="AA28" s="688"/>
      <c r="AB28" s="687" t="s">
        <v>8</v>
      </c>
      <c r="AC28" s="688"/>
      <c r="AD28" s="687" t="s">
        <v>9</v>
      </c>
      <c r="AE28" s="688"/>
      <c r="AF28" s="687" t="s">
        <v>10</v>
      </c>
      <c r="AG28" s="688"/>
      <c r="AH28" s="687" t="s">
        <v>11</v>
      </c>
      <c r="AI28" s="688"/>
      <c r="AJ28" s="687" t="s">
        <v>12</v>
      </c>
      <c r="AK28" s="688"/>
      <c r="AL28" s="687" t="s">
        <v>13</v>
      </c>
      <c r="AM28" s="688"/>
      <c r="AN28" s="77"/>
      <c r="AO28" s="134"/>
      <c r="AP28" s="135"/>
      <c r="AQ28" s="133"/>
      <c r="AR28" s="133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CG28" s="42"/>
      <c r="CH28" s="42"/>
      <c r="CI28" s="42"/>
      <c r="CJ28" s="42"/>
      <c r="CK28" s="42"/>
      <c r="CL28" s="42"/>
    </row>
    <row r="29" spans="1:90" ht="16.149999999999999" customHeight="1" x14ac:dyDescent="0.2">
      <c r="A29" s="567"/>
      <c r="B29" s="567"/>
      <c r="C29" s="32" t="s">
        <v>14</v>
      </c>
      <c r="D29" s="33" t="s">
        <v>15</v>
      </c>
      <c r="E29" s="545" t="s">
        <v>16</v>
      </c>
      <c r="F29" s="32" t="s">
        <v>15</v>
      </c>
      <c r="G29" s="545" t="s">
        <v>16</v>
      </c>
      <c r="H29" s="32" t="s">
        <v>15</v>
      </c>
      <c r="I29" s="545" t="s">
        <v>16</v>
      </c>
      <c r="J29" s="32" t="s">
        <v>15</v>
      </c>
      <c r="K29" s="545" t="s">
        <v>16</v>
      </c>
      <c r="L29" s="32" t="s">
        <v>15</v>
      </c>
      <c r="M29" s="545" t="s">
        <v>16</v>
      </c>
      <c r="N29" s="32" t="s">
        <v>15</v>
      </c>
      <c r="O29" s="545" t="s">
        <v>16</v>
      </c>
      <c r="P29" s="32" t="s">
        <v>15</v>
      </c>
      <c r="Q29" s="545" t="s">
        <v>16</v>
      </c>
      <c r="R29" s="32" t="s">
        <v>15</v>
      </c>
      <c r="S29" s="539" t="s">
        <v>16</v>
      </c>
      <c r="T29" s="32" t="s">
        <v>15</v>
      </c>
      <c r="U29" s="545" t="s">
        <v>16</v>
      </c>
      <c r="V29" s="32" t="s">
        <v>15</v>
      </c>
      <c r="W29" s="545" t="s">
        <v>16</v>
      </c>
      <c r="X29" s="32" t="s">
        <v>15</v>
      </c>
      <c r="Y29" s="545" t="s">
        <v>16</v>
      </c>
      <c r="Z29" s="32" t="s">
        <v>15</v>
      </c>
      <c r="AA29" s="545" t="s">
        <v>16</v>
      </c>
      <c r="AB29" s="32" t="s">
        <v>15</v>
      </c>
      <c r="AC29" s="545" t="s">
        <v>16</v>
      </c>
      <c r="AD29" s="32" t="s">
        <v>15</v>
      </c>
      <c r="AE29" s="545" t="s">
        <v>16</v>
      </c>
      <c r="AF29" s="32" t="s">
        <v>15</v>
      </c>
      <c r="AG29" s="545" t="s">
        <v>16</v>
      </c>
      <c r="AH29" s="32" t="s">
        <v>15</v>
      </c>
      <c r="AI29" s="545" t="s">
        <v>16</v>
      </c>
      <c r="AJ29" s="32" t="s">
        <v>15</v>
      </c>
      <c r="AK29" s="545" t="s">
        <v>16</v>
      </c>
      <c r="AL29" s="32" t="s">
        <v>15</v>
      </c>
      <c r="AM29" s="545" t="s">
        <v>16</v>
      </c>
      <c r="AN29" s="343"/>
      <c r="AO29" s="484"/>
      <c r="AP29" s="485"/>
      <c r="AQ29" s="486"/>
      <c r="AR29" s="133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CG29" s="42"/>
      <c r="CH29" s="42"/>
      <c r="CI29" s="42"/>
      <c r="CJ29" s="42"/>
      <c r="CK29" s="42"/>
      <c r="CL29" s="42"/>
    </row>
    <row r="30" spans="1:90" ht="16.149999999999999" customHeight="1" x14ac:dyDescent="0.2">
      <c r="A30" s="482" t="s">
        <v>51</v>
      </c>
      <c r="B30" s="487">
        <v>37</v>
      </c>
      <c r="C30" s="61">
        <f>SUM(D30+E30)</f>
        <v>37</v>
      </c>
      <c r="D30" s="62">
        <f>SUM(F30+H30+J30+L30+N30+P30+R30+T30+V30+X30+Z30+AB30+AD30+AF30+AH30+AJ30+AL30)</f>
        <v>16</v>
      </c>
      <c r="E30" s="473">
        <f>SUM(G30+I30+K30+M30+O30+Q30+S30+U30+W30+Y30+AA30+AC30+AE30+AG30+AI30+AK30+AM30)</f>
        <v>21</v>
      </c>
      <c r="F30" s="9">
        <v>0</v>
      </c>
      <c r="G30" s="30">
        <v>0</v>
      </c>
      <c r="H30" s="9">
        <v>2</v>
      </c>
      <c r="I30" s="11">
        <v>0</v>
      </c>
      <c r="J30" s="9">
        <v>4</v>
      </c>
      <c r="K30" s="11">
        <v>6</v>
      </c>
      <c r="L30" s="9">
        <v>7</v>
      </c>
      <c r="M30" s="11">
        <v>10</v>
      </c>
      <c r="N30" s="9">
        <v>0</v>
      </c>
      <c r="O30" s="10">
        <v>0</v>
      </c>
      <c r="P30" s="9">
        <v>1</v>
      </c>
      <c r="Q30" s="30">
        <v>1</v>
      </c>
      <c r="R30" s="129">
        <v>1</v>
      </c>
      <c r="S30" s="11">
        <v>1</v>
      </c>
      <c r="T30" s="9">
        <v>0</v>
      </c>
      <c r="U30" s="11">
        <v>0</v>
      </c>
      <c r="V30" s="9">
        <v>1</v>
      </c>
      <c r="W30" s="11">
        <v>0</v>
      </c>
      <c r="X30" s="9">
        <v>0</v>
      </c>
      <c r="Y30" s="30">
        <v>0</v>
      </c>
      <c r="Z30" s="9">
        <v>0</v>
      </c>
      <c r="AA30" s="30">
        <v>0</v>
      </c>
      <c r="AB30" s="9">
        <v>0</v>
      </c>
      <c r="AC30" s="11">
        <v>2</v>
      </c>
      <c r="AD30" s="9">
        <v>0</v>
      </c>
      <c r="AE30" s="30">
        <v>1</v>
      </c>
      <c r="AF30" s="9">
        <v>0</v>
      </c>
      <c r="AG30" s="30">
        <v>0</v>
      </c>
      <c r="AH30" s="9">
        <v>0</v>
      </c>
      <c r="AI30" s="11">
        <v>0</v>
      </c>
      <c r="AJ30" s="9">
        <v>0</v>
      </c>
      <c r="AK30" s="11">
        <v>0</v>
      </c>
      <c r="AL30" s="18">
        <v>0</v>
      </c>
      <c r="AM30" s="11">
        <v>0</v>
      </c>
      <c r="AN30" s="20"/>
      <c r="AO30" s="488"/>
      <c r="AP30" s="489"/>
      <c r="AQ30" s="486"/>
      <c r="AR30" s="133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CG30" s="42"/>
      <c r="CH30" s="42"/>
      <c r="CI30" s="42"/>
      <c r="CJ30" s="42"/>
      <c r="CK30" s="42"/>
      <c r="CL30" s="42"/>
    </row>
    <row r="31" spans="1:90" ht="31.15" customHeight="1" x14ac:dyDescent="0.2">
      <c r="A31" s="103" t="s">
        <v>52</v>
      </c>
      <c r="B31" s="104"/>
      <c r="C31" s="105"/>
      <c r="D31" s="105"/>
      <c r="E31" s="105"/>
      <c r="F31" s="105"/>
      <c r="G31" s="105"/>
      <c r="H31" s="105"/>
      <c r="I31" s="106"/>
      <c r="J31" s="104"/>
      <c r="K31" s="110"/>
      <c r="L31" s="110"/>
      <c r="M31" s="112"/>
      <c r="N31" s="28"/>
      <c r="O31" s="56"/>
      <c r="P31" s="56"/>
      <c r="Q31" s="56"/>
      <c r="R31" s="56"/>
      <c r="S31" s="56"/>
      <c r="T31" s="56"/>
      <c r="U31" s="56"/>
      <c r="V31" s="108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8"/>
      <c r="AQ31" s="133"/>
      <c r="AR31" s="133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CG31" s="42"/>
      <c r="CH31" s="42"/>
      <c r="CI31" s="42"/>
      <c r="CJ31" s="42"/>
      <c r="CK31" s="42"/>
      <c r="CL31" s="42"/>
    </row>
    <row r="32" spans="1:90" ht="31.15" customHeight="1" x14ac:dyDescent="0.2">
      <c r="A32" s="142" t="s">
        <v>53</v>
      </c>
      <c r="B32" s="143"/>
      <c r="C32" s="143"/>
      <c r="D32" s="144"/>
      <c r="E32" s="144"/>
      <c r="F32" s="144"/>
      <c r="G32" s="144"/>
      <c r="H32" s="144"/>
      <c r="I32" s="144"/>
      <c r="J32" s="144"/>
      <c r="K32" s="144"/>
      <c r="L32" s="145"/>
      <c r="M32" s="28"/>
      <c r="N32" s="28"/>
      <c r="O32" s="28"/>
      <c r="P32" s="56"/>
      <c r="Q32" s="56"/>
      <c r="R32" s="56"/>
      <c r="S32" s="56"/>
      <c r="T32" s="56"/>
      <c r="U32" s="56"/>
      <c r="V32" s="108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8"/>
      <c r="AQ32" s="133"/>
      <c r="AR32" s="133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CG32" s="42"/>
      <c r="CH32" s="42"/>
      <c r="CI32" s="42"/>
      <c r="CJ32" s="42"/>
      <c r="CK32" s="42"/>
      <c r="CL32" s="42"/>
    </row>
    <row r="33" spans="1:90" ht="16.149999999999999" customHeight="1" x14ac:dyDescent="0.2">
      <c r="A33" s="676" t="s">
        <v>19</v>
      </c>
      <c r="B33" s="682" t="s">
        <v>33</v>
      </c>
      <c r="C33" s="682" t="s">
        <v>28</v>
      </c>
      <c r="D33" s="75"/>
      <c r="E33" s="75"/>
      <c r="F33" s="75"/>
      <c r="G33" s="75"/>
      <c r="H33" s="75"/>
      <c r="I33" s="75"/>
      <c r="J33" s="75"/>
      <c r="K33" s="75"/>
      <c r="L33" s="146"/>
      <c r="M33" s="147"/>
      <c r="N33" s="28"/>
      <c r="O33" s="56"/>
      <c r="P33" s="56"/>
      <c r="Q33" s="56"/>
      <c r="R33" s="56"/>
      <c r="S33" s="56"/>
      <c r="T33" s="56"/>
      <c r="U33" s="56"/>
      <c r="V33" s="108"/>
      <c r="W33" s="56"/>
      <c r="X33" s="490"/>
      <c r="Y33" s="488"/>
      <c r="Z33" s="488"/>
      <c r="AA33" s="488"/>
      <c r="AB33" s="488"/>
      <c r="AC33" s="488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8"/>
      <c r="AQ33" s="133"/>
      <c r="AR33" s="133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CG33" s="42"/>
      <c r="CH33" s="42"/>
      <c r="CI33" s="42"/>
      <c r="CJ33" s="42"/>
      <c r="CK33" s="42"/>
      <c r="CL33" s="42"/>
    </row>
    <row r="34" spans="1:90" ht="16.149999999999999" customHeight="1" x14ac:dyDescent="0.2">
      <c r="A34" s="569"/>
      <c r="B34" s="567"/>
      <c r="C34" s="567"/>
      <c r="D34" s="149"/>
      <c r="E34" s="75"/>
      <c r="F34" s="75"/>
      <c r="G34" s="75"/>
      <c r="H34" s="75"/>
      <c r="I34" s="75"/>
      <c r="J34" s="75"/>
      <c r="K34" s="75"/>
      <c r="L34" s="146"/>
      <c r="M34" s="147"/>
      <c r="N34" s="28"/>
      <c r="O34" s="56"/>
      <c r="P34" s="56"/>
      <c r="Q34" s="56"/>
      <c r="R34" s="56"/>
      <c r="S34" s="56"/>
      <c r="T34" s="56"/>
      <c r="U34" s="56"/>
      <c r="V34" s="108"/>
      <c r="W34" s="56"/>
      <c r="X34" s="490"/>
      <c r="Y34" s="488"/>
      <c r="Z34" s="488"/>
      <c r="AA34" s="488"/>
      <c r="AB34" s="488"/>
      <c r="AC34" s="488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1"/>
      <c r="AR34" s="51"/>
      <c r="CG34" s="42"/>
      <c r="CH34" s="42"/>
      <c r="CI34" s="42"/>
      <c r="CJ34" s="42"/>
      <c r="CK34" s="42"/>
      <c r="CL34" s="42"/>
    </row>
    <row r="35" spans="1:90" ht="16.149999999999999" customHeight="1" x14ac:dyDescent="0.2">
      <c r="A35" s="682" t="s">
        <v>54</v>
      </c>
      <c r="B35" s="476" t="s">
        <v>47</v>
      </c>
      <c r="C35" s="491">
        <v>2</v>
      </c>
      <c r="D35" s="149"/>
      <c r="E35" s="75"/>
      <c r="F35" s="75"/>
      <c r="G35" s="75"/>
      <c r="H35" s="56"/>
      <c r="I35" s="75"/>
      <c r="J35" s="75"/>
      <c r="K35" s="1"/>
      <c r="L35" s="146"/>
      <c r="M35" s="147"/>
      <c r="N35" s="28"/>
      <c r="O35" s="56"/>
      <c r="P35" s="56"/>
      <c r="Q35" s="56"/>
      <c r="R35" s="56"/>
      <c r="S35" s="56"/>
      <c r="T35" s="56"/>
      <c r="U35" s="56"/>
      <c r="V35" s="108"/>
      <c r="W35" s="56"/>
      <c r="X35" s="490"/>
      <c r="Y35" s="488"/>
      <c r="Z35" s="488"/>
      <c r="AA35" s="488"/>
      <c r="AB35" s="488"/>
      <c r="AC35" s="488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1"/>
      <c r="AR35" s="51"/>
      <c r="CG35" s="42"/>
      <c r="CH35" s="42"/>
      <c r="CI35" s="42"/>
      <c r="CJ35" s="42"/>
      <c r="CK35" s="42"/>
      <c r="CL35" s="42"/>
    </row>
    <row r="36" spans="1:90" ht="16.149999999999999" customHeight="1" x14ac:dyDescent="0.2">
      <c r="A36" s="567"/>
      <c r="B36" s="67" t="s">
        <v>55</v>
      </c>
      <c r="C36" s="16">
        <v>11</v>
      </c>
      <c r="D36" s="149"/>
      <c r="E36" s="75"/>
      <c r="F36" s="75"/>
      <c r="G36" s="75"/>
      <c r="H36" s="75"/>
      <c r="I36" s="75"/>
      <c r="J36" s="75"/>
      <c r="K36" s="75"/>
      <c r="L36" s="146"/>
      <c r="M36" s="147"/>
      <c r="N36" s="28"/>
      <c r="O36" s="56"/>
      <c r="P36" s="56"/>
      <c r="Q36" s="56"/>
      <c r="R36" s="56"/>
      <c r="S36" s="56"/>
      <c r="T36" s="56"/>
      <c r="U36" s="56"/>
      <c r="V36" s="108"/>
      <c r="W36" s="56"/>
      <c r="X36" s="490"/>
      <c r="Y36" s="488"/>
      <c r="Z36" s="488"/>
      <c r="AA36" s="488"/>
      <c r="AB36" s="488"/>
      <c r="AC36" s="488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1"/>
      <c r="AR36" s="51"/>
      <c r="CG36" s="42"/>
      <c r="CH36" s="42"/>
      <c r="CI36" s="42"/>
      <c r="CJ36" s="42"/>
      <c r="CK36" s="42"/>
      <c r="CL36" s="42"/>
    </row>
    <row r="37" spans="1:90" ht="16.149999999999999" customHeight="1" x14ac:dyDescent="0.2">
      <c r="A37" s="682" t="s">
        <v>56</v>
      </c>
      <c r="B37" s="476" t="s">
        <v>47</v>
      </c>
      <c r="C37" s="491">
        <v>0</v>
      </c>
      <c r="D37" s="149"/>
      <c r="E37" s="75"/>
      <c r="F37" s="75"/>
      <c r="G37" s="75"/>
      <c r="H37" s="75"/>
      <c r="I37" s="75"/>
      <c r="J37" s="75"/>
      <c r="K37" s="75"/>
      <c r="L37" s="146"/>
      <c r="M37" s="147"/>
      <c r="N37" s="28"/>
      <c r="O37" s="56"/>
      <c r="P37" s="56"/>
      <c r="Q37" s="56"/>
      <c r="R37" s="56"/>
      <c r="S37" s="56"/>
      <c r="T37" s="56"/>
      <c r="U37" s="56"/>
      <c r="V37" s="108"/>
      <c r="W37" s="56"/>
      <c r="X37" s="490"/>
      <c r="Y37" s="488"/>
      <c r="Z37" s="488"/>
      <c r="AA37" s="488"/>
      <c r="AB37" s="488"/>
      <c r="AC37" s="488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1"/>
      <c r="AR37" s="51"/>
      <c r="CG37" s="42"/>
      <c r="CH37" s="42"/>
      <c r="CI37" s="42"/>
      <c r="CJ37" s="42"/>
      <c r="CK37" s="42"/>
      <c r="CL37" s="42"/>
    </row>
    <row r="38" spans="1:90" ht="16.149999999999999" customHeight="1" x14ac:dyDescent="0.2">
      <c r="A38" s="567"/>
      <c r="B38" s="78" t="s">
        <v>55</v>
      </c>
      <c r="C38" s="19">
        <v>57</v>
      </c>
      <c r="D38" s="150"/>
      <c r="E38" s="75"/>
      <c r="F38" s="75"/>
      <c r="G38" s="75"/>
      <c r="H38" s="75"/>
      <c r="I38" s="75"/>
      <c r="J38" s="75"/>
      <c r="K38" s="75"/>
      <c r="L38" s="146"/>
      <c r="M38" s="147"/>
      <c r="N38" s="28"/>
      <c r="O38" s="56"/>
      <c r="P38" s="56"/>
      <c r="Q38" s="56"/>
      <c r="R38" s="56"/>
      <c r="S38" s="56"/>
      <c r="T38" s="56"/>
      <c r="U38" s="56"/>
      <c r="V38" s="108"/>
      <c r="W38" s="56"/>
      <c r="X38" s="490"/>
      <c r="Y38" s="488"/>
      <c r="Z38" s="488"/>
      <c r="AA38" s="488"/>
      <c r="AB38" s="488"/>
      <c r="AC38" s="488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1"/>
      <c r="AR38" s="51"/>
      <c r="CG38" s="42"/>
      <c r="CH38" s="42"/>
      <c r="CI38" s="42"/>
      <c r="CJ38" s="42"/>
      <c r="CK38" s="42"/>
      <c r="CL38" s="42"/>
    </row>
    <row r="39" spans="1:90" ht="31.15" customHeight="1" x14ac:dyDescent="0.2">
      <c r="A39" s="130" t="s">
        <v>57</v>
      </c>
      <c r="B39" s="352"/>
      <c r="C39" s="352"/>
      <c r="D39" s="152"/>
      <c r="E39" s="152"/>
      <c r="F39" s="152"/>
      <c r="G39" s="152"/>
      <c r="H39" s="152"/>
      <c r="I39" s="152"/>
      <c r="J39" s="152"/>
      <c r="K39" s="152"/>
      <c r="L39" s="153"/>
      <c r="M39" s="154"/>
      <c r="N39" s="155"/>
      <c r="O39" s="88"/>
      <c r="P39" s="88"/>
      <c r="Q39" s="88"/>
      <c r="R39" s="88"/>
      <c r="S39" s="88"/>
      <c r="T39" s="88"/>
      <c r="U39" s="88"/>
      <c r="V39" s="156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157"/>
      <c r="AO39" s="158"/>
      <c r="AP39" s="158"/>
      <c r="AQ39" s="133"/>
      <c r="AR39" s="133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CG39" s="42"/>
      <c r="CH39" s="42"/>
      <c r="CI39" s="42"/>
      <c r="CJ39" s="42"/>
      <c r="CK39" s="42"/>
      <c r="CL39" s="42"/>
    </row>
    <row r="40" spans="1:90" ht="16.149999999999999" customHeight="1" x14ac:dyDescent="0.2">
      <c r="A40" s="683" t="s">
        <v>58</v>
      </c>
      <c r="B40" s="684"/>
      <c r="C40" s="689" t="s">
        <v>28</v>
      </c>
      <c r="D40" s="685"/>
      <c r="E40" s="673"/>
      <c r="F40" s="680" t="s">
        <v>25</v>
      </c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3"/>
      <c r="U40" s="633"/>
      <c r="V40" s="633"/>
      <c r="W40" s="633"/>
      <c r="X40" s="633"/>
      <c r="Y40" s="633"/>
      <c r="Z40" s="633"/>
      <c r="AA40" s="633"/>
      <c r="AB40" s="633"/>
      <c r="AC40" s="633"/>
      <c r="AD40" s="633"/>
      <c r="AE40" s="633"/>
      <c r="AF40" s="633"/>
      <c r="AG40" s="633"/>
      <c r="AH40" s="633"/>
      <c r="AI40" s="633"/>
      <c r="AJ40" s="633"/>
      <c r="AK40" s="633"/>
      <c r="AL40" s="633"/>
      <c r="AM40" s="681"/>
      <c r="AN40" s="679" t="s">
        <v>1</v>
      </c>
      <c r="AO40" s="159"/>
      <c r="AP40" s="16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CG40" s="42"/>
      <c r="CH40" s="42"/>
      <c r="CI40" s="42"/>
      <c r="CJ40" s="42"/>
      <c r="CK40" s="42"/>
      <c r="CL40" s="42"/>
    </row>
    <row r="41" spans="1:90" ht="16.149999999999999" customHeight="1" x14ac:dyDescent="0.2">
      <c r="A41" s="572"/>
      <c r="B41" s="573"/>
      <c r="C41" s="604"/>
      <c r="D41" s="579"/>
      <c r="E41" s="580"/>
      <c r="F41" s="680" t="s">
        <v>22</v>
      </c>
      <c r="G41" s="681"/>
      <c r="H41" s="633" t="s">
        <v>23</v>
      </c>
      <c r="I41" s="681"/>
      <c r="J41" s="674" t="s">
        <v>24</v>
      </c>
      <c r="K41" s="675"/>
      <c r="L41" s="680" t="s">
        <v>21</v>
      </c>
      <c r="M41" s="681"/>
      <c r="N41" s="680" t="s">
        <v>20</v>
      </c>
      <c r="O41" s="681"/>
      <c r="P41" s="687" t="s">
        <v>2</v>
      </c>
      <c r="Q41" s="688"/>
      <c r="R41" s="687" t="s">
        <v>3</v>
      </c>
      <c r="S41" s="688"/>
      <c r="T41" s="687" t="s">
        <v>4</v>
      </c>
      <c r="U41" s="688"/>
      <c r="V41" s="687" t="s">
        <v>5</v>
      </c>
      <c r="W41" s="688"/>
      <c r="X41" s="687" t="s">
        <v>6</v>
      </c>
      <c r="Y41" s="688"/>
      <c r="Z41" s="687" t="s">
        <v>7</v>
      </c>
      <c r="AA41" s="688"/>
      <c r="AB41" s="687" t="s">
        <v>8</v>
      </c>
      <c r="AC41" s="688"/>
      <c r="AD41" s="687" t="s">
        <v>9</v>
      </c>
      <c r="AE41" s="688"/>
      <c r="AF41" s="687" t="s">
        <v>10</v>
      </c>
      <c r="AG41" s="688"/>
      <c r="AH41" s="687" t="s">
        <v>11</v>
      </c>
      <c r="AI41" s="688"/>
      <c r="AJ41" s="687" t="s">
        <v>12</v>
      </c>
      <c r="AK41" s="688"/>
      <c r="AL41" s="638" t="s">
        <v>13</v>
      </c>
      <c r="AM41" s="688"/>
      <c r="AN41" s="595"/>
      <c r="AO41" s="159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CG41" s="42"/>
      <c r="CH41" s="42"/>
      <c r="CI41" s="42"/>
      <c r="CJ41" s="42"/>
      <c r="CK41" s="42"/>
      <c r="CL41" s="42"/>
    </row>
    <row r="42" spans="1:90" ht="16.149999999999999" customHeight="1" x14ac:dyDescent="0.2">
      <c r="A42" s="574"/>
      <c r="B42" s="575"/>
      <c r="C42" s="492" t="s">
        <v>14</v>
      </c>
      <c r="D42" s="354" t="s">
        <v>15</v>
      </c>
      <c r="E42" s="533" t="s">
        <v>16</v>
      </c>
      <c r="F42" s="32" t="s">
        <v>15</v>
      </c>
      <c r="G42" s="545" t="s">
        <v>16</v>
      </c>
      <c r="H42" s="32" t="s">
        <v>15</v>
      </c>
      <c r="I42" s="545" t="s">
        <v>16</v>
      </c>
      <c r="J42" s="32" t="s">
        <v>15</v>
      </c>
      <c r="K42" s="545" t="s">
        <v>16</v>
      </c>
      <c r="L42" s="32" t="s">
        <v>15</v>
      </c>
      <c r="M42" s="545" t="s">
        <v>16</v>
      </c>
      <c r="N42" s="32" t="s">
        <v>15</v>
      </c>
      <c r="O42" s="545" t="s">
        <v>16</v>
      </c>
      <c r="P42" s="32" t="s">
        <v>15</v>
      </c>
      <c r="Q42" s="545" t="s">
        <v>16</v>
      </c>
      <c r="R42" s="32" t="s">
        <v>15</v>
      </c>
      <c r="S42" s="545" t="s">
        <v>16</v>
      </c>
      <c r="T42" s="32" t="s">
        <v>15</v>
      </c>
      <c r="U42" s="545" t="s">
        <v>16</v>
      </c>
      <c r="V42" s="32" t="s">
        <v>15</v>
      </c>
      <c r="W42" s="545" t="s">
        <v>16</v>
      </c>
      <c r="X42" s="32" t="s">
        <v>15</v>
      </c>
      <c r="Y42" s="545" t="s">
        <v>16</v>
      </c>
      <c r="Z42" s="32" t="s">
        <v>15</v>
      </c>
      <c r="AA42" s="545" t="s">
        <v>16</v>
      </c>
      <c r="AB42" s="32" t="s">
        <v>15</v>
      </c>
      <c r="AC42" s="545" t="s">
        <v>16</v>
      </c>
      <c r="AD42" s="32" t="s">
        <v>15</v>
      </c>
      <c r="AE42" s="545" t="s">
        <v>16</v>
      </c>
      <c r="AF42" s="32" t="s">
        <v>15</v>
      </c>
      <c r="AG42" s="545" t="s">
        <v>16</v>
      </c>
      <c r="AH42" s="32" t="s">
        <v>15</v>
      </c>
      <c r="AI42" s="545" t="s">
        <v>16</v>
      </c>
      <c r="AJ42" s="32" t="s">
        <v>15</v>
      </c>
      <c r="AK42" s="545" t="s">
        <v>16</v>
      </c>
      <c r="AL42" s="493" t="s">
        <v>15</v>
      </c>
      <c r="AM42" s="545" t="s">
        <v>16</v>
      </c>
      <c r="AN42" s="591"/>
      <c r="AO42" s="164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CG42" s="42"/>
      <c r="CH42" s="42"/>
      <c r="CI42" s="42"/>
      <c r="CJ42" s="42"/>
      <c r="CK42" s="42"/>
      <c r="CL42" s="42"/>
    </row>
    <row r="43" spans="1:90" ht="16.149999999999999" customHeight="1" x14ac:dyDescent="0.2">
      <c r="A43" s="541" t="s">
        <v>26</v>
      </c>
      <c r="B43" s="494" t="s">
        <v>59</v>
      </c>
      <c r="C43" s="167">
        <f>SUM(D43+E43)</f>
        <v>0</v>
      </c>
      <c r="D43" s="168">
        <f>SUM(F43+H43+J43+L43+N43+P43+R43+T43+V43+X43+Z43+AB43+AD43+AF43+AH43+AJ43+AL43)</f>
        <v>0</v>
      </c>
      <c r="E43" s="472">
        <f>SUM(G43+I43+K43+M43+O43+Q43+S43+U43+W43+Y43+AA43+AC43+AE43+AG43+AI43+AK43+AM43)</f>
        <v>0</v>
      </c>
      <c r="F43" s="31"/>
      <c r="G43" s="48"/>
      <c r="H43" s="31"/>
      <c r="I43" s="48"/>
      <c r="J43" s="31"/>
      <c r="K43" s="48"/>
      <c r="L43" s="31"/>
      <c r="M43" s="48"/>
      <c r="N43" s="31"/>
      <c r="O43" s="48"/>
      <c r="P43" s="495"/>
      <c r="Q43" s="48"/>
      <c r="R43" s="495"/>
      <c r="S43" s="48"/>
      <c r="T43" s="495"/>
      <c r="U43" s="48"/>
      <c r="V43" s="495"/>
      <c r="W43" s="48"/>
      <c r="X43" s="495"/>
      <c r="Y43" s="48"/>
      <c r="Z43" s="495"/>
      <c r="AA43" s="48"/>
      <c r="AB43" s="495"/>
      <c r="AC43" s="48"/>
      <c r="AD43" s="495"/>
      <c r="AE43" s="48"/>
      <c r="AF43" s="495"/>
      <c r="AG43" s="48"/>
      <c r="AH43" s="495"/>
      <c r="AI43" s="48"/>
      <c r="AJ43" s="495"/>
      <c r="AK43" s="48"/>
      <c r="AL43" s="359"/>
      <c r="AM43" s="48"/>
      <c r="AN43" s="496"/>
      <c r="AO43" s="6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40"/>
      <c r="BB43" s="40"/>
      <c r="CB43" s="41"/>
      <c r="CG43" s="42">
        <v>0</v>
      </c>
      <c r="CH43" s="42">
        <v>0</v>
      </c>
      <c r="CI43" s="42"/>
      <c r="CJ43" s="42"/>
      <c r="CK43" s="42"/>
      <c r="CL43" s="42"/>
    </row>
    <row r="44" spans="1:90" ht="16.149999999999999" customHeight="1" x14ac:dyDescent="0.2">
      <c r="A44" s="547" t="s">
        <v>27</v>
      </c>
      <c r="B44" s="498" t="s">
        <v>59</v>
      </c>
      <c r="C44" s="45">
        <f>SUM(D44+E44)</f>
        <v>0</v>
      </c>
      <c r="D44" s="46">
        <f>SUM(F44+H44+J44+L44+N44+P44+R44+T44+V44+X44+Z44+AB44+AD44+AF44+AH44+AJ44+AL44)</f>
        <v>0</v>
      </c>
      <c r="E44" s="70">
        <f>SUM(G44+I44+K44+M44+O44+Q44+S44+U44+W44+Y44+AA44+AC44+AE44+AG44+AI44+AK44+AM44)</f>
        <v>0</v>
      </c>
      <c r="F44" s="29"/>
      <c r="G44" s="47"/>
      <c r="H44" s="29"/>
      <c r="I44" s="47"/>
      <c r="J44" s="29"/>
      <c r="K44" s="47"/>
      <c r="L44" s="29"/>
      <c r="M44" s="47"/>
      <c r="N44" s="29"/>
      <c r="O44" s="47"/>
      <c r="P44" s="129"/>
      <c r="Q44" s="47"/>
      <c r="R44" s="129"/>
      <c r="S44" s="47"/>
      <c r="T44" s="129"/>
      <c r="U44" s="47"/>
      <c r="V44" s="129"/>
      <c r="W44" s="47"/>
      <c r="X44" s="129"/>
      <c r="Y44" s="47"/>
      <c r="Z44" s="129"/>
      <c r="AA44" s="47"/>
      <c r="AB44" s="129"/>
      <c r="AC44" s="47"/>
      <c r="AD44" s="129"/>
      <c r="AE44" s="47"/>
      <c r="AF44" s="129"/>
      <c r="AG44" s="47"/>
      <c r="AH44" s="129"/>
      <c r="AI44" s="47"/>
      <c r="AJ44" s="129"/>
      <c r="AK44" s="47"/>
      <c r="AL44" s="79"/>
      <c r="AM44" s="47"/>
      <c r="AN44" s="173"/>
      <c r="AO44" s="6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40"/>
      <c r="BB44" s="40"/>
      <c r="CG44" s="42">
        <v>0</v>
      </c>
      <c r="CH44" s="42">
        <v>0</v>
      </c>
      <c r="CI44" s="42"/>
      <c r="CJ44" s="42"/>
      <c r="CK44" s="42"/>
      <c r="CL44" s="42"/>
    </row>
    <row r="45" spans="1:90" ht="31.15" customHeight="1" x14ac:dyDescent="0.2">
      <c r="A45" s="623" t="s">
        <v>60</v>
      </c>
      <c r="B45" s="623"/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3"/>
      <c r="N45" s="174"/>
      <c r="O45" s="157"/>
      <c r="P45" s="157"/>
      <c r="Q45" s="157"/>
      <c r="R45" s="157"/>
      <c r="S45" s="157"/>
      <c r="T45" s="157"/>
      <c r="U45" s="157"/>
      <c r="V45" s="175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76"/>
      <c r="AP45" s="177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CG45" s="42"/>
      <c r="CH45" s="42"/>
      <c r="CI45" s="42"/>
      <c r="CJ45" s="42"/>
      <c r="CK45" s="42"/>
      <c r="CL45" s="42"/>
    </row>
    <row r="46" spans="1:90" ht="16.149999999999999" customHeight="1" x14ac:dyDescent="0.2">
      <c r="A46" s="683" t="s">
        <v>19</v>
      </c>
      <c r="B46" s="684"/>
      <c r="C46" s="685" t="s">
        <v>28</v>
      </c>
      <c r="D46" s="685"/>
      <c r="E46" s="673"/>
      <c r="F46" s="674" t="s">
        <v>25</v>
      </c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  <c r="R46" s="627"/>
      <c r="S46" s="627"/>
      <c r="T46" s="627"/>
      <c r="U46" s="627"/>
      <c r="V46" s="627"/>
      <c r="W46" s="627"/>
      <c r="X46" s="627"/>
      <c r="Y46" s="627"/>
      <c r="Z46" s="627"/>
      <c r="AA46" s="627"/>
      <c r="AB46" s="627"/>
      <c r="AC46" s="627"/>
      <c r="AD46" s="627"/>
      <c r="AE46" s="627"/>
      <c r="AF46" s="627"/>
      <c r="AG46" s="627"/>
      <c r="AH46" s="627"/>
      <c r="AI46" s="627"/>
      <c r="AJ46" s="627"/>
      <c r="AK46" s="627"/>
      <c r="AL46" s="627"/>
      <c r="AM46" s="675"/>
      <c r="AN46" s="679" t="s">
        <v>1</v>
      </c>
      <c r="AO46" s="176"/>
      <c r="AP46" s="499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CG46" s="42"/>
      <c r="CH46" s="42"/>
      <c r="CI46" s="42"/>
      <c r="CJ46" s="42"/>
      <c r="CK46" s="42"/>
      <c r="CL46" s="42"/>
    </row>
    <row r="47" spans="1:90" ht="16.149999999999999" customHeight="1" x14ac:dyDescent="0.2">
      <c r="A47" s="572"/>
      <c r="B47" s="573"/>
      <c r="C47" s="579"/>
      <c r="D47" s="579"/>
      <c r="E47" s="580"/>
      <c r="F47" s="690" t="s">
        <v>22</v>
      </c>
      <c r="G47" s="690"/>
      <c r="H47" s="680" t="s">
        <v>23</v>
      </c>
      <c r="I47" s="681"/>
      <c r="J47" s="674" t="s">
        <v>24</v>
      </c>
      <c r="K47" s="675"/>
      <c r="L47" s="680" t="s">
        <v>21</v>
      </c>
      <c r="M47" s="681"/>
      <c r="N47" s="680" t="s">
        <v>20</v>
      </c>
      <c r="O47" s="681"/>
      <c r="P47" s="687" t="s">
        <v>2</v>
      </c>
      <c r="Q47" s="688"/>
      <c r="R47" s="687" t="s">
        <v>3</v>
      </c>
      <c r="S47" s="688"/>
      <c r="T47" s="687" t="s">
        <v>4</v>
      </c>
      <c r="U47" s="688"/>
      <c r="V47" s="687" t="s">
        <v>5</v>
      </c>
      <c r="W47" s="688"/>
      <c r="X47" s="687" t="s">
        <v>6</v>
      </c>
      <c r="Y47" s="688"/>
      <c r="Z47" s="687" t="s">
        <v>7</v>
      </c>
      <c r="AA47" s="688"/>
      <c r="AB47" s="687" t="s">
        <v>8</v>
      </c>
      <c r="AC47" s="688"/>
      <c r="AD47" s="687" t="s">
        <v>9</v>
      </c>
      <c r="AE47" s="688"/>
      <c r="AF47" s="687" t="s">
        <v>10</v>
      </c>
      <c r="AG47" s="688"/>
      <c r="AH47" s="687" t="s">
        <v>11</v>
      </c>
      <c r="AI47" s="688"/>
      <c r="AJ47" s="687" t="s">
        <v>12</v>
      </c>
      <c r="AK47" s="688"/>
      <c r="AL47" s="687" t="s">
        <v>13</v>
      </c>
      <c r="AM47" s="688"/>
      <c r="AN47" s="595"/>
      <c r="AO47" s="176"/>
      <c r="AP47" s="499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CG47" s="42"/>
      <c r="CH47" s="42"/>
      <c r="CI47" s="42"/>
      <c r="CJ47" s="42"/>
      <c r="CK47" s="42"/>
      <c r="CL47" s="42"/>
    </row>
    <row r="48" spans="1:90" ht="16.149999999999999" customHeight="1" x14ac:dyDescent="0.2">
      <c r="A48" s="574"/>
      <c r="B48" s="575"/>
      <c r="C48" s="84" t="s">
        <v>14</v>
      </c>
      <c r="D48" s="179" t="s">
        <v>15</v>
      </c>
      <c r="E48" s="82" t="s">
        <v>16</v>
      </c>
      <c r="F48" s="470" t="s">
        <v>15</v>
      </c>
      <c r="G48" s="544" t="s">
        <v>16</v>
      </c>
      <c r="H48" s="470" t="s">
        <v>15</v>
      </c>
      <c r="I48" s="544" t="s">
        <v>16</v>
      </c>
      <c r="J48" s="470" t="s">
        <v>15</v>
      </c>
      <c r="K48" s="544" t="s">
        <v>16</v>
      </c>
      <c r="L48" s="470" t="s">
        <v>15</v>
      </c>
      <c r="M48" s="544" t="s">
        <v>16</v>
      </c>
      <c r="N48" s="470" t="s">
        <v>15</v>
      </c>
      <c r="O48" s="544" t="s">
        <v>16</v>
      </c>
      <c r="P48" s="470" t="s">
        <v>15</v>
      </c>
      <c r="Q48" s="544" t="s">
        <v>16</v>
      </c>
      <c r="R48" s="470" t="s">
        <v>15</v>
      </c>
      <c r="S48" s="544" t="s">
        <v>16</v>
      </c>
      <c r="T48" s="470" t="s">
        <v>15</v>
      </c>
      <c r="U48" s="544" t="s">
        <v>16</v>
      </c>
      <c r="V48" s="470" t="s">
        <v>15</v>
      </c>
      <c r="W48" s="544" t="s">
        <v>16</v>
      </c>
      <c r="X48" s="470" t="s">
        <v>15</v>
      </c>
      <c r="Y48" s="544" t="s">
        <v>16</v>
      </c>
      <c r="Z48" s="470" t="s">
        <v>15</v>
      </c>
      <c r="AA48" s="544" t="s">
        <v>16</v>
      </c>
      <c r="AB48" s="470" t="s">
        <v>15</v>
      </c>
      <c r="AC48" s="544" t="s">
        <v>16</v>
      </c>
      <c r="AD48" s="470" t="s">
        <v>15</v>
      </c>
      <c r="AE48" s="544" t="s">
        <v>16</v>
      </c>
      <c r="AF48" s="470" t="s">
        <v>15</v>
      </c>
      <c r="AG48" s="544" t="s">
        <v>16</v>
      </c>
      <c r="AH48" s="470" t="s">
        <v>15</v>
      </c>
      <c r="AI48" s="544" t="s">
        <v>16</v>
      </c>
      <c r="AJ48" s="470" t="s">
        <v>15</v>
      </c>
      <c r="AK48" s="544" t="s">
        <v>16</v>
      </c>
      <c r="AL48" s="68" t="s">
        <v>15</v>
      </c>
      <c r="AM48" s="181" t="s">
        <v>16</v>
      </c>
      <c r="AN48" s="591"/>
      <c r="AO48" s="176"/>
      <c r="AP48" s="499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CG48" s="42"/>
      <c r="CH48" s="42"/>
      <c r="CI48" s="42"/>
      <c r="CJ48" s="42"/>
      <c r="CK48" s="42"/>
      <c r="CL48" s="42"/>
    </row>
    <row r="49" spans="1:90" ht="16.149999999999999" customHeight="1" x14ac:dyDescent="0.2">
      <c r="A49" s="671" t="s">
        <v>61</v>
      </c>
      <c r="B49" s="540" t="s">
        <v>35</v>
      </c>
      <c r="C49" s="90">
        <f t="shared" ref="C49:C70" si="4">SUM(D49+E49)</f>
        <v>0</v>
      </c>
      <c r="D49" s="91">
        <f>SUM(H49+J49+L49+N49+P49+R49+T49+V49+X49+Z49+AB49+AD49+AF49+AH49+AJ49+AL49)</f>
        <v>0</v>
      </c>
      <c r="E49" s="2">
        <f t="shared" ref="D49:E54" si="5">SUM(I49+K49+M49+O49+Q49+S49+U49+W49+Y49+AA49+AC49+AE49+AG49+AI49+AK49+AM49)</f>
        <v>0</v>
      </c>
      <c r="F49" s="80"/>
      <c r="G49" s="81"/>
      <c r="H49" s="3"/>
      <c r="I49" s="4"/>
      <c r="J49" s="3"/>
      <c r="K49" s="5"/>
      <c r="L49" s="3"/>
      <c r="M49" s="5"/>
      <c r="N49" s="3"/>
      <c r="O49" s="5"/>
      <c r="P49" s="21"/>
      <c r="Q49" s="5"/>
      <c r="R49" s="21"/>
      <c r="S49" s="5"/>
      <c r="T49" s="21"/>
      <c r="U49" s="5"/>
      <c r="V49" s="21"/>
      <c r="W49" s="5"/>
      <c r="X49" s="21"/>
      <c r="Y49" s="5"/>
      <c r="Z49" s="21"/>
      <c r="AA49" s="5"/>
      <c r="AB49" s="21"/>
      <c r="AC49" s="5"/>
      <c r="AD49" s="21"/>
      <c r="AE49" s="5"/>
      <c r="AF49" s="21"/>
      <c r="AG49" s="5"/>
      <c r="AH49" s="21"/>
      <c r="AI49" s="5"/>
      <c r="AJ49" s="21"/>
      <c r="AK49" s="5"/>
      <c r="AL49" s="21"/>
      <c r="AM49" s="5"/>
      <c r="AN49" s="183"/>
      <c r="AO49" s="6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40"/>
      <c r="BB49" s="40"/>
      <c r="CG49" s="42">
        <v>0</v>
      </c>
      <c r="CH49" s="42">
        <v>0</v>
      </c>
      <c r="CI49" s="42"/>
      <c r="CJ49" s="42"/>
      <c r="CK49" s="42"/>
      <c r="CL49" s="42"/>
    </row>
    <row r="50" spans="1:90" ht="16.149999999999999" customHeight="1" x14ac:dyDescent="0.2">
      <c r="A50" s="564"/>
      <c r="B50" s="537" t="s">
        <v>47</v>
      </c>
      <c r="C50" s="114">
        <f t="shared" si="4"/>
        <v>0</v>
      </c>
      <c r="D50" s="115">
        <f t="shared" si="5"/>
        <v>0</v>
      </c>
      <c r="E50" s="69">
        <f t="shared" si="5"/>
        <v>0</v>
      </c>
      <c r="F50" s="43"/>
      <c r="G50" s="44"/>
      <c r="H50" s="7"/>
      <c r="I50" s="14"/>
      <c r="J50" s="7"/>
      <c r="K50" s="8"/>
      <c r="L50" s="7"/>
      <c r="M50" s="8"/>
      <c r="N50" s="7"/>
      <c r="O50" s="8"/>
      <c r="P50" s="15"/>
      <c r="Q50" s="8"/>
      <c r="R50" s="15"/>
      <c r="S50" s="8"/>
      <c r="T50" s="15"/>
      <c r="U50" s="8"/>
      <c r="V50" s="15"/>
      <c r="W50" s="8"/>
      <c r="X50" s="15"/>
      <c r="Y50" s="8"/>
      <c r="Z50" s="15"/>
      <c r="AA50" s="8"/>
      <c r="AB50" s="15"/>
      <c r="AC50" s="8"/>
      <c r="AD50" s="15"/>
      <c r="AE50" s="8"/>
      <c r="AF50" s="15"/>
      <c r="AG50" s="8"/>
      <c r="AH50" s="15"/>
      <c r="AI50" s="8"/>
      <c r="AJ50" s="15"/>
      <c r="AK50" s="8"/>
      <c r="AL50" s="15"/>
      <c r="AM50" s="8"/>
      <c r="AN50" s="185"/>
      <c r="AO50" s="6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40"/>
      <c r="BB50" s="40"/>
      <c r="CG50" s="42">
        <v>0</v>
      </c>
      <c r="CH50" s="42">
        <v>0</v>
      </c>
      <c r="CI50" s="42"/>
      <c r="CJ50" s="42"/>
      <c r="CK50" s="42"/>
      <c r="CL50" s="42"/>
    </row>
    <row r="51" spans="1:90" ht="16.149999999999999" customHeight="1" x14ac:dyDescent="0.2">
      <c r="A51" s="564"/>
      <c r="B51" s="537" t="s">
        <v>36</v>
      </c>
      <c r="C51" s="114">
        <f t="shared" si="4"/>
        <v>0</v>
      </c>
      <c r="D51" s="115">
        <f t="shared" si="5"/>
        <v>0</v>
      </c>
      <c r="E51" s="69">
        <f t="shared" si="5"/>
        <v>0</v>
      </c>
      <c r="F51" s="43"/>
      <c r="G51" s="44"/>
      <c r="H51" s="7"/>
      <c r="I51" s="14"/>
      <c r="J51" s="7"/>
      <c r="K51" s="8"/>
      <c r="L51" s="7"/>
      <c r="M51" s="8"/>
      <c r="N51" s="7"/>
      <c r="O51" s="8"/>
      <c r="P51" s="15"/>
      <c r="Q51" s="8"/>
      <c r="R51" s="15"/>
      <c r="S51" s="8"/>
      <c r="T51" s="15"/>
      <c r="U51" s="8"/>
      <c r="V51" s="15"/>
      <c r="W51" s="8"/>
      <c r="X51" s="15"/>
      <c r="Y51" s="8"/>
      <c r="Z51" s="15"/>
      <c r="AA51" s="8"/>
      <c r="AB51" s="15"/>
      <c r="AC51" s="8"/>
      <c r="AD51" s="15"/>
      <c r="AE51" s="8"/>
      <c r="AF51" s="15"/>
      <c r="AG51" s="8"/>
      <c r="AH51" s="15"/>
      <c r="AI51" s="8"/>
      <c r="AJ51" s="15"/>
      <c r="AK51" s="8"/>
      <c r="AL51" s="15"/>
      <c r="AM51" s="8"/>
      <c r="AN51" s="185"/>
      <c r="AO51" s="6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40"/>
      <c r="BB51" s="40"/>
      <c r="CG51" s="42">
        <v>0</v>
      </c>
      <c r="CH51" s="42">
        <v>0</v>
      </c>
      <c r="CI51" s="42"/>
      <c r="CJ51" s="42"/>
      <c r="CK51" s="42"/>
      <c r="CL51" s="42"/>
    </row>
    <row r="52" spans="1:90" ht="16.149999999999999" customHeight="1" x14ac:dyDescent="0.2">
      <c r="A52" s="564"/>
      <c r="B52" s="537" t="s">
        <v>62</v>
      </c>
      <c r="C52" s="114">
        <f t="shared" si="4"/>
        <v>0</v>
      </c>
      <c r="D52" s="115">
        <f t="shared" si="5"/>
        <v>0</v>
      </c>
      <c r="E52" s="69">
        <f t="shared" si="5"/>
        <v>0</v>
      </c>
      <c r="F52" s="43"/>
      <c r="G52" s="44"/>
      <c r="H52" s="7"/>
      <c r="I52" s="14"/>
      <c r="J52" s="7"/>
      <c r="K52" s="8"/>
      <c r="L52" s="7"/>
      <c r="M52" s="8"/>
      <c r="N52" s="7"/>
      <c r="O52" s="8"/>
      <c r="P52" s="15"/>
      <c r="Q52" s="8"/>
      <c r="R52" s="15"/>
      <c r="S52" s="8"/>
      <c r="T52" s="15"/>
      <c r="U52" s="8"/>
      <c r="V52" s="15"/>
      <c r="W52" s="8"/>
      <c r="X52" s="15"/>
      <c r="Y52" s="8"/>
      <c r="Z52" s="15"/>
      <c r="AA52" s="8"/>
      <c r="AB52" s="15"/>
      <c r="AC52" s="8"/>
      <c r="AD52" s="15"/>
      <c r="AE52" s="8"/>
      <c r="AF52" s="15"/>
      <c r="AG52" s="8"/>
      <c r="AH52" s="15"/>
      <c r="AI52" s="8"/>
      <c r="AJ52" s="15"/>
      <c r="AK52" s="8"/>
      <c r="AL52" s="15"/>
      <c r="AM52" s="8"/>
      <c r="AN52" s="185"/>
      <c r="AO52" s="6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40"/>
      <c r="BB52" s="40"/>
      <c r="CG52" s="42">
        <v>0</v>
      </c>
      <c r="CH52" s="42">
        <v>0</v>
      </c>
      <c r="CI52" s="42"/>
      <c r="CJ52" s="42"/>
      <c r="CK52" s="42"/>
      <c r="CL52" s="42"/>
    </row>
    <row r="53" spans="1:90" ht="16.149999999999999" customHeight="1" x14ac:dyDescent="0.2">
      <c r="A53" s="564"/>
      <c r="B53" s="537" t="s">
        <v>39</v>
      </c>
      <c r="C53" s="114">
        <f t="shared" si="4"/>
        <v>0</v>
      </c>
      <c r="D53" s="115">
        <f t="shared" si="5"/>
        <v>0</v>
      </c>
      <c r="E53" s="69">
        <f t="shared" si="5"/>
        <v>0</v>
      </c>
      <c r="F53" s="43"/>
      <c r="G53" s="44"/>
      <c r="H53" s="7"/>
      <c r="I53" s="14"/>
      <c r="J53" s="7"/>
      <c r="K53" s="8"/>
      <c r="L53" s="7"/>
      <c r="M53" s="8"/>
      <c r="N53" s="7"/>
      <c r="O53" s="8"/>
      <c r="P53" s="15"/>
      <c r="Q53" s="8"/>
      <c r="R53" s="15"/>
      <c r="S53" s="8"/>
      <c r="T53" s="15"/>
      <c r="U53" s="8"/>
      <c r="V53" s="15"/>
      <c r="W53" s="8"/>
      <c r="X53" s="15"/>
      <c r="Y53" s="8"/>
      <c r="Z53" s="15"/>
      <c r="AA53" s="8"/>
      <c r="AB53" s="15"/>
      <c r="AC53" s="8"/>
      <c r="AD53" s="15"/>
      <c r="AE53" s="8"/>
      <c r="AF53" s="15"/>
      <c r="AG53" s="8"/>
      <c r="AH53" s="15"/>
      <c r="AI53" s="8"/>
      <c r="AJ53" s="15"/>
      <c r="AK53" s="8"/>
      <c r="AL53" s="15"/>
      <c r="AM53" s="8"/>
      <c r="AN53" s="185"/>
      <c r="AO53" s="6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40"/>
      <c r="BB53" s="40"/>
      <c r="CG53" s="42">
        <v>0</v>
      </c>
      <c r="CH53" s="42">
        <v>0</v>
      </c>
      <c r="CI53" s="42"/>
      <c r="CJ53" s="42"/>
      <c r="CK53" s="42"/>
      <c r="CL53" s="42"/>
    </row>
    <row r="54" spans="1:90" ht="16.149999999999999" customHeight="1" x14ac:dyDescent="0.2">
      <c r="A54" s="565"/>
      <c r="B54" s="538" t="s">
        <v>40</v>
      </c>
      <c r="C54" s="86">
        <f t="shared" si="4"/>
        <v>0</v>
      </c>
      <c r="D54" s="87">
        <f t="shared" si="5"/>
        <v>0</v>
      </c>
      <c r="E54" s="74">
        <f t="shared" si="5"/>
        <v>0</v>
      </c>
      <c r="F54" s="72"/>
      <c r="G54" s="73"/>
      <c r="H54" s="9"/>
      <c r="I54" s="10"/>
      <c r="J54" s="9"/>
      <c r="K54" s="11"/>
      <c r="L54" s="9"/>
      <c r="M54" s="11"/>
      <c r="N54" s="9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8"/>
      <c r="AA54" s="11"/>
      <c r="AB54" s="18"/>
      <c r="AC54" s="11"/>
      <c r="AD54" s="18"/>
      <c r="AE54" s="11"/>
      <c r="AF54" s="18"/>
      <c r="AG54" s="11"/>
      <c r="AH54" s="18"/>
      <c r="AI54" s="11"/>
      <c r="AJ54" s="18"/>
      <c r="AK54" s="11"/>
      <c r="AL54" s="18"/>
      <c r="AM54" s="11"/>
      <c r="AN54" s="186"/>
      <c r="AO54" s="6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40"/>
      <c r="BB54" s="40"/>
      <c r="CG54" s="42">
        <v>0</v>
      </c>
      <c r="CH54" s="42">
        <v>0</v>
      </c>
      <c r="CI54" s="42"/>
      <c r="CJ54" s="42"/>
      <c r="CK54" s="42"/>
      <c r="CL54" s="42"/>
    </row>
    <row r="55" spans="1:90" ht="16.149999999999999" customHeight="1" x14ac:dyDescent="0.2">
      <c r="A55" s="671" t="s">
        <v>63</v>
      </c>
      <c r="B55" s="540" t="s">
        <v>36</v>
      </c>
      <c r="C55" s="90">
        <f t="shared" si="4"/>
        <v>0</v>
      </c>
      <c r="D55" s="91">
        <f t="shared" ref="D55:E60" si="6">SUM(J55+L55+N55)</f>
        <v>0</v>
      </c>
      <c r="E55" s="2">
        <f t="shared" si="6"/>
        <v>0</v>
      </c>
      <c r="F55" s="80"/>
      <c r="G55" s="81"/>
      <c r="H55" s="80"/>
      <c r="I55" s="81"/>
      <c r="J55" s="3"/>
      <c r="K55" s="5"/>
      <c r="L55" s="3"/>
      <c r="M55" s="5"/>
      <c r="N55" s="3"/>
      <c r="O55" s="5"/>
      <c r="P55" s="187"/>
      <c r="Q55" s="188"/>
      <c r="R55" s="187"/>
      <c r="S55" s="188"/>
      <c r="T55" s="187"/>
      <c r="U55" s="188"/>
      <c r="V55" s="187"/>
      <c r="W55" s="188"/>
      <c r="X55" s="187"/>
      <c r="Y55" s="188"/>
      <c r="Z55" s="187"/>
      <c r="AA55" s="188"/>
      <c r="AB55" s="187"/>
      <c r="AC55" s="188"/>
      <c r="AD55" s="187"/>
      <c r="AE55" s="188"/>
      <c r="AF55" s="187"/>
      <c r="AG55" s="188"/>
      <c r="AH55" s="187"/>
      <c r="AI55" s="188"/>
      <c r="AJ55" s="80"/>
      <c r="AK55" s="188"/>
      <c r="AL55" s="187"/>
      <c r="AM55" s="188"/>
      <c r="AN55" s="183"/>
      <c r="AO55" s="6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40"/>
      <c r="BB55" s="40"/>
      <c r="CG55" s="42">
        <v>0</v>
      </c>
      <c r="CH55" s="42">
        <v>0</v>
      </c>
      <c r="CI55" s="42"/>
      <c r="CJ55" s="42"/>
      <c r="CK55" s="42"/>
      <c r="CL55" s="42"/>
    </row>
    <row r="56" spans="1:90" ht="16.149999999999999" customHeight="1" x14ac:dyDescent="0.2">
      <c r="A56" s="565"/>
      <c r="B56" s="538" t="s">
        <v>39</v>
      </c>
      <c r="C56" s="86">
        <f t="shared" si="4"/>
        <v>0</v>
      </c>
      <c r="D56" s="87">
        <f t="shared" si="6"/>
        <v>0</v>
      </c>
      <c r="E56" s="74">
        <f t="shared" si="6"/>
        <v>0</v>
      </c>
      <c r="F56" s="72"/>
      <c r="G56" s="73"/>
      <c r="H56" s="72"/>
      <c r="I56" s="73"/>
      <c r="J56" s="9"/>
      <c r="K56" s="11"/>
      <c r="L56" s="9"/>
      <c r="M56" s="11"/>
      <c r="N56" s="9"/>
      <c r="O56" s="11"/>
      <c r="P56" s="189"/>
      <c r="Q56" s="190"/>
      <c r="R56" s="189"/>
      <c r="S56" s="190"/>
      <c r="T56" s="189"/>
      <c r="U56" s="190"/>
      <c r="V56" s="189"/>
      <c r="W56" s="190"/>
      <c r="X56" s="189"/>
      <c r="Y56" s="190"/>
      <c r="Z56" s="189"/>
      <c r="AA56" s="190"/>
      <c r="AB56" s="189"/>
      <c r="AC56" s="190"/>
      <c r="AD56" s="189"/>
      <c r="AE56" s="190"/>
      <c r="AF56" s="189"/>
      <c r="AG56" s="190"/>
      <c r="AH56" s="189"/>
      <c r="AI56" s="190"/>
      <c r="AJ56" s="72"/>
      <c r="AK56" s="190"/>
      <c r="AL56" s="189"/>
      <c r="AM56" s="190"/>
      <c r="AN56" s="186"/>
      <c r="AO56" s="6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40"/>
      <c r="BB56" s="40"/>
      <c r="CG56" s="42">
        <v>0</v>
      </c>
      <c r="CH56" s="42">
        <v>0</v>
      </c>
      <c r="CI56" s="42"/>
      <c r="CJ56" s="42"/>
      <c r="CK56" s="42"/>
      <c r="CL56" s="42"/>
    </row>
    <row r="57" spans="1:90" ht="16.149999999999999" customHeight="1" x14ac:dyDescent="0.2">
      <c r="A57" s="671" t="s">
        <v>64</v>
      </c>
      <c r="B57" s="540" t="s">
        <v>35</v>
      </c>
      <c r="C57" s="90">
        <f t="shared" si="4"/>
        <v>0</v>
      </c>
      <c r="D57" s="91">
        <f t="shared" si="6"/>
        <v>0</v>
      </c>
      <c r="E57" s="2">
        <f t="shared" si="6"/>
        <v>0</v>
      </c>
      <c r="F57" s="80"/>
      <c r="G57" s="81"/>
      <c r="H57" s="80"/>
      <c r="I57" s="81"/>
      <c r="J57" s="3"/>
      <c r="K57" s="5"/>
      <c r="L57" s="3"/>
      <c r="M57" s="5"/>
      <c r="N57" s="3"/>
      <c r="O57" s="5"/>
      <c r="P57" s="187"/>
      <c r="Q57" s="188"/>
      <c r="R57" s="187"/>
      <c r="S57" s="188"/>
      <c r="T57" s="187"/>
      <c r="U57" s="188"/>
      <c r="V57" s="187"/>
      <c r="W57" s="188"/>
      <c r="X57" s="187"/>
      <c r="Y57" s="188"/>
      <c r="Z57" s="187"/>
      <c r="AA57" s="188"/>
      <c r="AB57" s="187"/>
      <c r="AC57" s="188"/>
      <c r="AD57" s="187"/>
      <c r="AE57" s="188"/>
      <c r="AF57" s="187"/>
      <c r="AG57" s="188"/>
      <c r="AH57" s="187"/>
      <c r="AI57" s="188"/>
      <c r="AJ57" s="80"/>
      <c r="AK57" s="188"/>
      <c r="AL57" s="187"/>
      <c r="AM57" s="188"/>
      <c r="AN57" s="183"/>
      <c r="AO57" s="6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40"/>
      <c r="BB57" s="40"/>
      <c r="CG57" s="42">
        <v>0</v>
      </c>
      <c r="CH57" s="42">
        <v>0</v>
      </c>
      <c r="CI57" s="42"/>
      <c r="CJ57" s="42"/>
      <c r="CK57" s="42"/>
      <c r="CL57" s="42"/>
    </row>
    <row r="58" spans="1:90" ht="16.149999999999999" customHeight="1" x14ac:dyDescent="0.2">
      <c r="A58" s="564"/>
      <c r="B58" s="537" t="s">
        <v>47</v>
      </c>
      <c r="C58" s="114">
        <f t="shared" si="4"/>
        <v>0</v>
      </c>
      <c r="D58" s="115">
        <f t="shared" si="6"/>
        <v>0</v>
      </c>
      <c r="E58" s="69">
        <f t="shared" si="6"/>
        <v>0</v>
      </c>
      <c r="F58" s="43"/>
      <c r="G58" s="44"/>
      <c r="H58" s="43"/>
      <c r="I58" s="44"/>
      <c r="J58" s="7"/>
      <c r="K58" s="8"/>
      <c r="L58" s="7"/>
      <c r="M58" s="8"/>
      <c r="N58" s="7"/>
      <c r="O58" s="8"/>
      <c r="P58" s="191"/>
      <c r="Q58" s="192"/>
      <c r="R58" s="191"/>
      <c r="S58" s="192"/>
      <c r="T58" s="191"/>
      <c r="U58" s="192"/>
      <c r="V58" s="191"/>
      <c r="W58" s="192"/>
      <c r="X58" s="191"/>
      <c r="Y58" s="192"/>
      <c r="Z58" s="191"/>
      <c r="AA58" s="192"/>
      <c r="AB58" s="191"/>
      <c r="AC58" s="192"/>
      <c r="AD58" s="191"/>
      <c r="AE58" s="192"/>
      <c r="AF58" s="191"/>
      <c r="AG58" s="192"/>
      <c r="AH58" s="191"/>
      <c r="AI58" s="192"/>
      <c r="AJ58" s="43"/>
      <c r="AK58" s="192"/>
      <c r="AL58" s="191"/>
      <c r="AM58" s="192"/>
      <c r="AN58" s="185"/>
      <c r="AO58" s="6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40"/>
      <c r="BB58" s="40"/>
      <c r="CG58" s="42">
        <v>0</v>
      </c>
      <c r="CH58" s="42">
        <v>0</v>
      </c>
      <c r="CI58" s="42"/>
      <c r="CJ58" s="42"/>
      <c r="CK58" s="42"/>
      <c r="CL58" s="42"/>
    </row>
    <row r="59" spans="1:90" ht="16.149999999999999" customHeight="1" x14ac:dyDescent="0.2">
      <c r="A59" s="564"/>
      <c r="B59" s="537" t="s">
        <v>36</v>
      </c>
      <c r="C59" s="114">
        <f t="shared" si="4"/>
        <v>0</v>
      </c>
      <c r="D59" s="115">
        <f t="shared" si="6"/>
        <v>0</v>
      </c>
      <c r="E59" s="69">
        <f t="shared" si="6"/>
        <v>0</v>
      </c>
      <c r="F59" s="43"/>
      <c r="G59" s="44"/>
      <c r="H59" s="43"/>
      <c r="I59" s="44"/>
      <c r="J59" s="7"/>
      <c r="K59" s="8"/>
      <c r="L59" s="7"/>
      <c r="M59" s="8"/>
      <c r="N59" s="7"/>
      <c r="O59" s="8"/>
      <c r="P59" s="191"/>
      <c r="Q59" s="192"/>
      <c r="R59" s="191"/>
      <c r="S59" s="192"/>
      <c r="T59" s="191"/>
      <c r="U59" s="192"/>
      <c r="V59" s="191"/>
      <c r="W59" s="192"/>
      <c r="X59" s="191"/>
      <c r="Y59" s="192"/>
      <c r="Z59" s="191"/>
      <c r="AA59" s="192"/>
      <c r="AB59" s="191"/>
      <c r="AC59" s="192"/>
      <c r="AD59" s="191"/>
      <c r="AE59" s="192"/>
      <c r="AF59" s="191"/>
      <c r="AG59" s="192"/>
      <c r="AH59" s="191"/>
      <c r="AI59" s="192"/>
      <c r="AJ59" s="43"/>
      <c r="AK59" s="192"/>
      <c r="AL59" s="191"/>
      <c r="AM59" s="192"/>
      <c r="AN59" s="185"/>
      <c r="AO59" s="6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40"/>
      <c r="BB59" s="40"/>
      <c r="CG59" s="42">
        <v>0</v>
      </c>
      <c r="CH59" s="42">
        <v>0</v>
      </c>
      <c r="CI59" s="42"/>
      <c r="CJ59" s="42"/>
      <c r="CK59" s="42"/>
      <c r="CL59" s="42"/>
    </row>
    <row r="60" spans="1:90" ht="16.149999999999999" customHeight="1" x14ac:dyDescent="0.2">
      <c r="A60" s="565"/>
      <c r="B60" s="538" t="s">
        <v>39</v>
      </c>
      <c r="C60" s="86">
        <f t="shared" si="4"/>
        <v>0</v>
      </c>
      <c r="D60" s="87">
        <f t="shared" si="6"/>
        <v>0</v>
      </c>
      <c r="E60" s="74">
        <f t="shared" si="6"/>
        <v>0</v>
      </c>
      <c r="F60" s="72"/>
      <c r="G60" s="73"/>
      <c r="H60" s="72"/>
      <c r="I60" s="73"/>
      <c r="J60" s="9"/>
      <c r="K60" s="11"/>
      <c r="L60" s="9"/>
      <c r="M60" s="11"/>
      <c r="N60" s="9"/>
      <c r="O60" s="11"/>
      <c r="P60" s="189"/>
      <c r="Q60" s="190"/>
      <c r="R60" s="189"/>
      <c r="S60" s="190"/>
      <c r="T60" s="189"/>
      <c r="U60" s="190"/>
      <c r="V60" s="189"/>
      <c r="W60" s="190"/>
      <c r="X60" s="189"/>
      <c r="Y60" s="190"/>
      <c r="Z60" s="189"/>
      <c r="AA60" s="190"/>
      <c r="AB60" s="189"/>
      <c r="AC60" s="190"/>
      <c r="AD60" s="189"/>
      <c r="AE60" s="190"/>
      <c r="AF60" s="189"/>
      <c r="AG60" s="190"/>
      <c r="AH60" s="189"/>
      <c r="AI60" s="190"/>
      <c r="AJ60" s="72"/>
      <c r="AK60" s="190"/>
      <c r="AL60" s="189"/>
      <c r="AM60" s="190"/>
      <c r="AN60" s="186"/>
      <c r="AO60" s="6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40"/>
      <c r="BB60" s="40"/>
      <c r="CG60" s="42">
        <v>0</v>
      </c>
      <c r="CH60" s="42">
        <v>0</v>
      </c>
      <c r="CI60" s="42"/>
      <c r="CJ60" s="42"/>
      <c r="CK60" s="42"/>
      <c r="CL60" s="42"/>
    </row>
    <row r="61" spans="1:90" ht="16.149999999999999" customHeight="1" x14ac:dyDescent="0.2">
      <c r="A61" s="671" t="s">
        <v>65</v>
      </c>
      <c r="B61" s="540" t="s">
        <v>35</v>
      </c>
      <c r="C61" s="90">
        <f t="shared" si="4"/>
        <v>0</v>
      </c>
      <c r="D61" s="91">
        <f t="shared" ref="D61:E70" si="7">SUM(J61+L61+N61+P61+R61+T61+V61+X61+Z61+AB61+AD61+AF61+AH61+AJ61+AL61)</f>
        <v>0</v>
      </c>
      <c r="E61" s="2">
        <f t="shared" si="7"/>
        <v>0</v>
      </c>
      <c r="F61" s="80"/>
      <c r="G61" s="81"/>
      <c r="H61" s="80"/>
      <c r="I61" s="188"/>
      <c r="J61" s="3"/>
      <c r="K61" s="5"/>
      <c r="L61" s="3"/>
      <c r="M61" s="5"/>
      <c r="N61" s="3"/>
      <c r="O61" s="5"/>
      <c r="P61" s="3"/>
      <c r="Q61" s="5"/>
      <c r="R61" s="3"/>
      <c r="S61" s="5"/>
      <c r="T61" s="3"/>
      <c r="U61" s="5"/>
      <c r="V61" s="3"/>
      <c r="W61" s="5"/>
      <c r="X61" s="3"/>
      <c r="Y61" s="5"/>
      <c r="Z61" s="3"/>
      <c r="AA61" s="5"/>
      <c r="AB61" s="3"/>
      <c r="AC61" s="5"/>
      <c r="AD61" s="3"/>
      <c r="AE61" s="5"/>
      <c r="AF61" s="3"/>
      <c r="AG61" s="5"/>
      <c r="AH61" s="3"/>
      <c r="AI61" s="5"/>
      <c r="AJ61" s="3"/>
      <c r="AK61" s="5"/>
      <c r="AL61" s="3"/>
      <c r="AM61" s="5"/>
      <c r="AN61" s="183"/>
      <c r="AO61" s="6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40"/>
      <c r="BB61" s="40"/>
      <c r="CG61" s="42">
        <v>0</v>
      </c>
      <c r="CH61" s="42">
        <v>0</v>
      </c>
      <c r="CI61" s="42"/>
      <c r="CJ61" s="42"/>
      <c r="CK61" s="42"/>
      <c r="CL61" s="42"/>
    </row>
    <row r="62" spans="1:90" ht="16.149999999999999" customHeight="1" x14ac:dyDescent="0.2">
      <c r="A62" s="565"/>
      <c r="B62" s="537" t="s">
        <v>47</v>
      </c>
      <c r="C62" s="116">
        <f t="shared" si="4"/>
        <v>0</v>
      </c>
      <c r="D62" s="117">
        <f t="shared" si="7"/>
        <v>0</v>
      </c>
      <c r="E62" s="74">
        <f t="shared" si="7"/>
        <v>0</v>
      </c>
      <c r="F62" s="72"/>
      <c r="G62" s="73"/>
      <c r="H62" s="72"/>
      <c r="I62" s="190"/>
      <c r="J62" s="9"/>
      <c r="K62" s="11"/>
      <c r="L62" s="9"/>
      <c r="M62" s="11"/>
      <c r="N62" s="9"/>
      <c r="O62" s="11"/>
      <c r="P62" s="9"/>
      <c r="Q62" s="11"/>
      <c r="R62" s="9"/>
      <c r="S62" s="11"/>
      <c r="T62" s="9"/>
      <c r="U62" s="11"/>
      <c r="V62" s="9"/>
      <c r="W62" s="11"/>
      <c r="X62" s="9"/>
      <c r="Y62" s="11"/>
      <c r="Z62" s="9"/>
      <c r="AA62" s="11"/>
      <c r="AB62" s="9"/>
      <c r="AC62" s="11"/>
      <c r="AD62" s="9"/>
      <c r="AE62" s="11"/>
      <c r="AF62" s="9"/>
      <c r="AG62" s="11"/>
      <c r="AH62" s="9"/>
      <c r="AI62" s="11"/>
      <c r="AJ62" s="9"/>
      <c r="AK62" s="11"/>
      <c r="AL62" s="9"/>
      <c r="AM62" s="11"/>
      <c r="AN62" s="186"/>
      <c r="AO62" s="6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40"/>
      <c r="BB62" s="40"/>
      <c r="CG62" s="42">
        <v>0</v>
      </c>
      <c r="CH62" s="42">
        <v>0</v>
      </c>
      <c r="CI62" s="42"/>
      <c r="CJ62" s="42"/>
      <c r="CK62" s="42"/>
      <c r="CL62" s="42"/>
    </row>
    <row r="63" spans="1:90" ht="16.149999999999999" customHeight="1" x14ac:dyDescent="0.2">
      <c r="A63" s="671" t="s">
        <v>66</v>
      </c>
      <c r="B63" s="540" t="s">
        <v>35</v>
      </c>
      <c r="C63" s="90">
        <f t="shared" si="4"/>
        <v>0</v>
      </c>
      <c r="D63" s="91">
        <f t="shared" si="7"/>
        <v>0</v>
      </c>
      <c r="E63" s="2">
        <f t="shared" si="7"/>
        <v>0</v>
      </c>
      <c r="F63" s="80"/>
      <c r="G63" s="81"/>
      <c r="H63" s="80"/>
      <c r="I63" s="81"/>
      <c r="J63" s="3"/>
      <c r="K63" s="5"/>
      <c r="L63" s="3"/>
      <c r="M63" s="5"/>
      <c r="N63" s="3"/>
      <c r="O63" s="5"/>
      <c r="P63" s="3"/>
      <c r="Q63" s="5"/>
      <c r="R63" s="3"/>
      <c r="S63" s="5"/>
      <c r="T63" s="3"/>
      <c r="U63" s="5"/>
      <c r="V63" s="3"/>
      <c r="W63" s="5"/>
      <c r="X63" s="3"/>
      <c r="Y63" s="5"/>
      <c r="Z63" s="3"/>
      <c r="AA63" s="5"/>
      <c r="AB63" s="3"/>
      <c r="AC63" s="5"/>
      <c r="AD63" s="3"/>
      <c r="AE63" s="5"/>
      <c r="AF63" s="3"/>
      <c r="AG63" s="5"/>
      <c r="AH63" s="3"/>
      <c r="AI63" s="5"/>
      <c r="AJ63" s="3"/>
      <c r="AK63" s="5"/>
      <c r="AL63" s="3"/>
      <c r="AM63" s="5"/>
      <c r="AN63" s="183"/>
      <c r="AO63" s="6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40"/>
      <c r="BB63" s="40"/>
      <c r="CG63" s="42">
        <v>0</v>
      </c>
      <c r="CH63" s="42">
        <v>0</v>
      </c>
      <c r="CI63" s="42"/>
      <c r="CJ63" s="42"/>
      <c r="CK63" s="42"/>
      <c r="CL63" s="42"/>
    </row>
    <row r="64" spans="1:90" ht="16.149999999999999" customHeight="1" x14ac:dyDescent="0.2">
      <c r="A64" s="565"/>
      <c r="B64" s="538" t="s">
        <v>47</v>
      </c>
      <c r="C64" s="86">
        <f t="shared" si="4"/>
        <v>0</v>
      </c>
      <c r="D64" s="87">
        <f t="shared" si="7"/>
        <v>0</v>
      </c>
      <c r="E64" s="74">
        <f t="shared" si="7"/>
        <v>0</v>
      </c>
      <c r="F64" s="72"/>
      <c r="G64" s="73"/>
      <c r="H64" s="72"/>
      <c r="I64" s="73"/>
      <c r="J64" s="9"/>
      <c r="K64" s="11"/>
      <c r="L64" s="9"/>
      <c r="M64" s="11"/>
      <c r="N64" s="9"/>
      <c r="O64" s="11"/>
      <c r="P64" s="9"/>
      <c r="Q64" s="11"/>
      <c r="R64" s="9"/>
      <c r="S64" s="11"/>
      <c r="T64" s="9"/>
      <c r="U64" s="11"/>
      <c r="V64" s="9"/>
      <c r="W64" s="11"/>
      <c r="X64" s="9"/>
      <c r="Y64" s="11"/>
      <c r="Z64" s="9"/>
      <c r="AA64" s="11"/>
      <c r="AB64" s="9"/>
      <c r="AC64" s="11"/>
      <c r="AD64" s="9"/>
      <c r="AE64" s="11"/>
      <c r="AF64" s="9"/>
      <c r="AG64" s="11"/>
      <c r="AH64" s="9"/>
      <c r="AI64" s="11"/>
      <c r="AJ64" s="9"/>
      <c r="AK64" s="11"/>
      <c r="AL64" s="9"/>
      <c r="AM64" s="11"/>
      <c r="AN64" s="186"/>
      <c r="AO64" s="6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40"/>
      <c r="BB64" s="40"/>
      <c r="CG64" s="42">
        <v>0</v>
      </c>
      <c r="CH64" s="42">
        <v>0</v>
      </c>
      <c r="CI64" s="42"/>
      <c r="CJ64" s="42"/>
      <c r="CK64" s="42"/>
      <c r="CL64" s="42"/>
    </row>
    <row r="65" spans="1:90" ht="16.149999999999999" customHeight="1" x14ac:dyDescent="0.2">
      <c r="A65" s="671" t="s">
        <v>67</v>
      </c>
      <c r="B65" s="540" t="s">
        <v>35</v>
      </c>
      <c r="C65" s="90">
        <f t="shared" si="4"/>
        <v>0</v>
      </c>
      <c r="D65" s="91">
        <f t="shared" si="7"/>
        <v>0</v>
      </c>
      <c r="E65" s="2">
        <f t="shared" si="7"/>
        <v>0</v>
      </c>
      <c r="F65" s="80"/>
      <c r="G65" s="81"/>
      <c r="H65" s="80"/>
      <c r="I65" s="81"/>
      <c r="J65" s="3"/>
      <c r="K65" s="5"/>
      <c r="L65" s="3"/>
      <c r="M65" s="5"/>
      <c r="N65" s="3"/>
      <c r="O65" s="5"/>
      <c r="P65" s="3"/>
      <c r="Q65" s="5"/>
      <c r="R65" s="3"/>
      <c r="S65" s="5"/>
      <c r="T65" s="3"/>
      <c r="U65" s="5"/>
      <c r="V65" s="3"/>
      <c r="W65" s="5"/>
      <c r="X65" s="3"/>
      <c r="Y65" s="5"/>
      <c r="Z65" s="3"/>
      <c r="AA65" s="5"/>
      <c r="AB65" s="3"/>
      <c r="AC65" s="5"/>
      <c r="AD65" s="3"/>
      <c r="AE65" s="5"/>
      <c r="AF65" s="3"/>
      <c r="AG65" s="5"/>
      <c r="AH65" s="3"/>
      <c r="AI65" s="5"/>
      <c r="AJ65" s="3"/>
      <c r="AK65" s="5"/>
      <c r="AL65" s="3"/>
      <c r="AM65" s="5"/>
      <c r="AN65" s="183"/>
      <c r="AO65" s="6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40"/>
      <c r="BB65" s="40"/>
      <c r="CG65" s="42">
        <v>0</v>
      </c>
      <c r="CH65" s="42">
        <v>0</v>
      </c>
      <c r="CI65" s="42"/>
      <c r="CJ65" s="42"/>
      <c r="CK65" s="42"/>
      <c r="CL65" s="42"/>
    </row>
    <row r="66" spans="1:90" ht="16.149999999999999" customHeight="1" x14ac:dyDescent="0.2">
      <c r="A66" s="564"/>
      <c r="B66" s="537" t="s">
        <v>47</v>
      </c>
      <c r="C66" s="114">
        <f t="shared" si="4"/>
        <v>0</v>
      </c>
      <c r="D66" s="115">
        <f t="shared" si="7"/>
        <v>0</v>
      </c>
      <c r="E66" s="69">
        <f t="shared" si="7"/>
        <v>0</v>
      </c>
      <c r="F66" s="43"/>
      <c r="G66" s="44"/>
      <c r="H66" s="43"/>
      <c r="I66" s="44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7"/>
      <c r="AE66" s="8"/>
      <c r="AF66" s="7"/>
      <c r="AG66" s="8"/>
      <c r="AH66" s="7"/>
      <c r="AI66" s="8"/>
      <c r="AJ66" s="7"/>
      <c r="AK66" s="8"/>
      <c r="AL66" s="7"/>
      <c r="AM66" s="8"/>
      <c r="AN66" s="185"/>
      <c r="AO66" s="6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40"/>
      <c r="BB66" s="40"/>
      <c r="CG66" s="42">
        <v>0</v>
      </c>
      <c r="CH66" s="42">
        <v>0</v>
      </c>
      <c r="CI66" s="42"/>
      <c r="CJ66" s="42"/>
      <c r="CK66" s="42"/>
      <c r="CL66" s="42"/>
    </row>
    <row r="67" spans="1:90" ht="16.149999999999999" customHeight="1" x14ac:dyDescent="0.2">
      <c r="A67" s="564"/>
      <c r="B67" s="537" t="s">
        <v>36</v>
      </c>
      <c r="C67" s="114">
        <f t="shared" si="4"/>
        <v>0</v>
      </c>
      <c r="D67" s="115">
        <f t="shared" si="7"/>
        <v>0</v>
      </c>
      <c r="E67" s="69">
        <f t="shared" si="7"/>
        <v>0</v>
      </c>
      <c r="F67" s="43"/>
      <c r="G67" s="44"/>
      <c r="H67" s="43"/>
      <c r="I67" s="44"/>
      <c r="J67" s="7"/>
      <c r="K67" s="8"/>
      <c r="L67" s="7"/>
      <c r="M67" s="8"/>
      <c r="N67" s="7"/>
      <c r="O67" s="8"/>
      <c r="P67" s="7"/>
      <c r="Q67" s="8"/>
      <c r="R67" s="7"/>
      <c r="S67" s="8"/>
      <c r="T67" s="7"/>
      <c r="U67" s="8"/>
      <c r="V67" s="7"/>
      <c r="W67" s="8"/>
      <c r="X67" s="7"/>
      <c r="Y67" s="8"/>
      <c r="Z67" s="7"/>
      <c r="AA67" s="8"/>
      <c r="AB67" s="7"/>
      <c r="AC67" s="8"/>
      <c r="AD67" s="7"/>
      <c r="AE67" s="8"/>
      <c r="AF67" s="7"/>
      <c r="AG67" s="8"/>
      <c r="AH67" s="7"/>
      <c r="AI67" s="8"/>
      <c r="AJ67" s="7"/>
      <c r="AK67" s="8"/>
      <c r="AL67" s="7"/>
      <c r="AM67" s="8"/>
      <c r="AN67" s="185"/>
      <c r="AO67" s="6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40"/>
      <c r="BB67" s="40"/>
      <c r="CG67" s="42">
        <v>0</v>
      </c>
      <c r="CH67" s="42">
        <v>0</v>
      </c>
      <c r="CI67" s="42"/>
      <c r="CJ67" s="42"/>
      <c r="CK67" s="42"/>
      <c r="CL67" s="42"/>
    </row>
    <row r="68" spans="1:90" ht="16.149999999999999" customHeight="1" x14ac:dyDescent="0.2">
      <c r="A68" s="564"/>
      <c r="B68" s="537" t="s">
        <v>62</v>
      </c>
      <c r="C68" s="114">
        <f t="shared" si="4"/>
        <v>0</v>
      </c>
      <c r="D68" s="115">
        <f t="shared" si="7"/>
        <v>0</v>
      </c>
      <c r="E68" s="69">
        <f t="shared" si="7"/>
        <v>0</v>
      </c>
      <c r="F68" s="43"/>
      <c r="G68" s="44"/>
      <c r="H68" s="43"/>
      <c r="I68" s="44"/>
      <c r="J68" s="7"/>
      <c r="K68" s="8"/>
      <c r="L68" s="7"/>
      <c r="M68" s="8"/>
      <c r="N68" s="7"/>
      <c r="O68" s="8"/>
      <c r="P68" s="7"/>
      <c r="Q68" s="8"/>
      <c r="R68" s="7"/>
      <c r="S68" s="8"/>
      <c r="T68" s="7"/>
      <c r="U68" s="8"/>
      <c r="V68" s="7"/>
      <c r="W68" s="8"/>
      <c r="X68" s="7"/>
      <c r="Y68" s="8"/>
      <c r="Z68" s="7"/>
      <c r="AA68" s="8"/>
      <c r="AB68" s="7"/>
      <c r="AC68" s="8"/>
      <c r="AD68" s="7"/>
      <c r="AE68" s="8"/>
      <c r="AF68" s="7"/>
      <c r="AG68" s="8"/>
      <c r="AH68" s="7"/>
      <c r="AI68" s="8"/>
      <c r="AJ68" s="7"/>
      <c r="AK68" s="8"/>
      <c r="AL68" s="7"/>
      <c r="AM68" s="8"/>
      <c r="AN68" s="185"/>
      <c r="AO68" s="6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40"/>
      <c r="BB68" s="40"/>
      <c r="CG68" s="42">
        <v>0</v>
      </c>
      <c r="CH68" s="42">
        <v>0</v>
      </c>
      <c r="CI68" s="42"/>
      <c r="CJ68" s="42"/>
      <c r="CK68" s="42"/>
      <c r="CL68" s="42"/>
    </row>
    <row r="69" spans="1:90" ht="16.149999999999999" customHeight="1" x14ac:dyDescent="0.2">
      <c r="A69" s="564"/>
      <c r="B69" s="537" t="s">
        <v>39</v>
      </c>
      <c r="C69" s="114">
        <f t="shared" si="4"/>
        <v>0</v>
      </c>
      <c r="D69" s="115">
        <f t="shared" si="7"/>
        <v>0</v>
      </c>
      <c r="E69" s="69">
        <f t="shared" si="7"/>
        <v>0</v>
      </c>
      <c r="F69" s="43"/>
      <c r="G69" s="44"/>
      <c r="H69" s="43"/>
      <c r="I69" s="44"/>
      <c r="J69" s="7"/>
      <c r="K69" s="8"/>
      <c r="L69" s="7"/>
      <c r="M69" s="8"/>
      <c r="N69" s="7"/>
      <c r="O69" s="8"/>
      <c r="P69" s="7"/>
      <c r="Q69" s="8"/>
      <c r="R69" s="7"/>
      <c r="S69" s="8"/>
      <c r="T69" s="7"/>
      <c r="U69" s="8"/>
      <c r="V69" s="7"/>
      <c r="W69" s="8"/>
      <c r="X69" s="7"/>
      <c r="Y69" s="8"/>
      <c r="Z69" s="7"/>
      <c r="AA69" s="8"/>
      <c r="AB69" s="7"/>
      <c r="AC69" s="8"/>
      <c r="AD69" s="7"/>
      <c r="AE69" s="8"/>
      <c r="AF69" s="7"/>
      <c r="AG69" s="8"/>
      <c r="AH69" s="7"/>
      <c r="AI69" s="8"/>
      <c r="AJ69" s="7"/>
      <c r="AK69" s="8"/>
      <c r="AL69" s="7"/>
      <c r="AM69" s="8"/>
      <c r="AN69" s="185"/>
      <c r="AO69" s="6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40"/>
      <c r="BB69" s="40"/>
      <c r="CG69" s="42">
        <v>0</v>
      </c>
      <c r="CH69" s="42">
        <v>0</v>
      </c>
      <c r="CI69" s="42"/>
      <c r="CJ69" s="42"/>
      <c r="CK69" s="42"/>
      <c r="CL69" s="42"/>
    </row>
    <row r="70" spans="1:90" ht="16.149999999999999" customHeight="1" x14ac:dyDescent="0.2">
      <c r="A70" s="565"/>
      <c r="B70" s="538" t="s">
        <v>40</v>
      </c>
      <c r="C70" s="86">
        <f t="shared" si="4"/>
        <v>0</v>
      </c>
      <c r="D70" s="87">
        <f t="shared" si="7"/>
        <v>0</v>
      </c>
      <c r="E70" s="74">
        <f t="shared" si="7"/>
        <v>0</v>
      </c>
      <c r="F70" s="72"/>
      <c r="G70" s="73"/>
      <c r="H70" s="72"/>
      <c r="I70" s="73"/>
      <c r="J70" s="9"/>
      <c r="K70" s="11"/>
      <c r="L70" s="9"/>
      <c r="M70" s="11"/>
      <c r="N70" s="9"/>
      <c r="O70" s="11"/>
      <c r="P70" s="9"/>
      <c r="Q70" s="11"/>
      <c r="R70" s="9"/>
      <c r="S70" s="11"/>
      <c r="T70" s="9"/>
      <c r="U70" s="11"/>
      <c r="V70" s="9"/>
      <c r="W70" s="11"/>
      <c r="X70" s="9"/>
      <c r="Y70" s="11"/>
      <c r="Z70" s="9"/>
      <c r="AA70" s="11"/>
      <c r="AB70" s="9"/>
      <c r="AC70" s="11"/>
      <c r="AD70" s="9"/>
      <c r="AE70" s="11"/>
      <c r="AF70" s="9"/>
      <c r="AG70" s="11"/>
      <c r="AH70" s="9"/>
      <c r="AI70" s="11"/>
      <c r="AJ70" s="9"/>
      <c r="AK70" s="11"/>
      <c r="AL70" s="9"/>
      <c r="AM70" s="11"/>
      <c r="AN70" s="186"/>
      <c r="AO70" s="6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40"/>
      <c r="BB70" s="40"/>
      <c r="CG70" s="42">
        <v>0</v>
      </c>
      <c r="CH70" s="42">
        <v>0</v>
      </c>
      <c r="CI70" s="42"/>
      <c r="CJ70" s="42"/>
      <c r="CK70" s="42"/>
      <c r="CL70" s="42"/>
    </row>
    <row r="71" spans="1:90" ht="31.15" customHeight="1" x14ac:dyDescent="0.2">
      <c r="A71" s="366" t="s">
        <v>68</v>
      </c>
      <c r="B71" s="367"/>
      <c r="C71" s="367"/>
      <c r="D71" s="195"/>
      <c r="E71" s="195"/>
      <c r="F71" s="195"/>
      <c r="G71" s="196"/>
      <c r="H71" s="196"/>
      <c r="I71" s="196"/>
      <c r="J71" s="196"/>
      <c r="K71" s="197"/>
      <c r="L71" s="197"/>
      <c r="M71" s="49"/>
      <c r="N71" s="198"/>
      <c r="O71" s="157"/>
      <c r="P71" s="157"/>
      <c r="Q71" s="157"/>
      <c r="R71" s="157"/>
      <c r="S71" s="157"/>
      <c r="T71" s="157"/>
      <c r="U71" s="157"/>
      <c r="V71" s="175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77"/>
      <c r="AP71" s="177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CG71" s="42"/>
      <c r="CH71" s="42"/>
      <c r="CI71" s="42"/>
      <c r="CJ71" s="42"/>
      <c r="CK71" s="42"/>
      <c r="CL71" s="42"/>
    </row>
    <row r="72" spans="1:90" ht="31.15" customHeight="1" x14ac:dyDescent="0.2">
      <c r="A72" s="671" t="s">
        <v>69</v>
      </c>
      <c r="B72" s="691"/>
      <c r="C72" s="692" t="s">
        <v>70</v>
      </c>
      <c r="D72" s="693"/>
      <c r="E72" s="692" t="s">
        <v>71</v>
      </c>
      <c r="F72" s="611"/>
      <c r="G72" s="675" t="s">
        <v>72</v>
      </c>
      <c r="H72" s="693"/>
      <c r="I72" s="675" t="s">
        <v>73</v>
      </c>
      <c r="J72" s="693"/>
      <c r="K72" s="199"/>
      <c r="L72" s="49"/>
      <c r="M72" s="49"/>
      <c r="N72" s="49"/>
      <c r="O72" s="49"/>
      <c r="P72" s="49"/>
      <c r="Q72" s="157"/>
      <c r="R72" s="157"/>
      <c r="S72" s="157"/>
      <c r="T72" s="157"/>
      <c r="U72" s="157"/>
      <c r="V72" s="157"/>
      <c r="W72" s="157"/>
      <c r="X72" s="438"/>
      <c r="Y72" s="439"/>
      <c r="Z72" s="439"/>
      <c r="AA72" s="439"/>
      <c r="AB72" s="439"/>
      <c r="AC72" s="439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77"/>
      <c r="AP72" s="177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CG72" s="42"/>
      <c r="CH72" s="42"/>
      <c r="CI72" s="42"/>
      <c r="CJ72" s="42"/>
      <c r="CK72" s="42"/>
      <c r="CL72" s="42"/>
    </row>
    <row r="73" spans="1:90" ht="31.15" customHeight="1" x14ac:dyDescent="0.2">
      <c r="A73" s="608"/>
      <c r="B73" s="608"/>
      <c r="C73" s="202" t="s">
        <v>74</v>
      </c>
      <c r="D73" s="203" t="s">
        <v>75</v>
      </c>
      <c r="E73" s="202" t="s">
        <v>74</v>
      </c>
      <c r="F73" s="204" t="s">
        <v>75</v>
      </c>
      <c r="G73" s="440" t="s">
        <v>74</v>
      </c>
      <c r="H73" s="203" t="s">
        <v>75</v>
      </c>
      <c r="I73" s="440" t="s">
        <v>74</v>
      </c>
      <c r="J73" s="203" t="s">
        <v>75</v>
      </c>
      <c r="K73" s="50"/>
      <c r="L73" s="49"/>
      <c r="M73" s="49"/>
      <c r="N73" s="49"/>
      <c r="O73" s="49"/>
      <c r="P73" s="49"/>
      <c r="Q73" s="157"/>
      <c r="R73" s="157"/>
      <c r="S73" s="157"/>
      <c r="T73" s="157"/>
      <c r="U73" s="157"/>
      <c r="V73" s="157"/>
      <c r="W73" s="157"/>
      <c r="X73" s="438"/>
      <c r="Y73" s="439"/>
      <c r="Z73" s="439"/>
      <c r="AA73" s="439"/>
      <c r="AB73" s="439"/>
      <c r="AC73" s="439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77"/>
      <c r="AP73" s="177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CG73" s="42"/>
      <c r="CH73" s="42"/>
      <c r="CI73" s="42"/>
      <c r="CJ73" s="42"/>
      <c r="CK73" s="42"/>
      <c r="CL73" s="42"/>
    </row>
    <row r="74" spans="1:90" ht="16.149999999999999" customHeight="1" x14ac:dyDescent="0.2">
      <c r="A74" s="612" t="s">
        <v>76</v>
      </c>
      <c r="B74" s="612"/>
      <c r="C74" s="208"/>
      <c r="D74" s="209"/>
      <c r="E74" s="208"/>
      <c r="F74" s="210"/>
      <c r="G74" s="211"/>
      <c r="H74" s="209"/>
      <c r="I74" s="211"/>
      <c r="J74" s="209"/>
      <c r="K74" s="50"/>
      <c r="L74" s="49"/>
      <c r="M74" s="49"/>
      <c r="N74" s="49"/>
      <c r="O74" s="49"/>
      <c r="P74" s="49"/>
      <c r="Q74" s="157"/>
      <c r="R74" s="157"/>
      <c r="S74" s="157"/>
      <c r="T74" s="157"/>
      <c r="U74" s="157"/>
      <c r="V74" s="157"/>
      <c r="W74" s="157"/>
      <c r="X74" s="438"/>
      <c r="Y74" s="439"/>
      <c r="Z74" s="439"/>
      <c r="AA74" s="439"/>
      <c r="AB74" s="439"/>
      <c r="AC74" s="439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77"/>
      <c r="AP74" s="177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CG74" s="42"/>
      <c r="CH74" s="42"/>
      <c r="CI74" s="42"/>
      <c r="CJ74" s="42"/>
      <c r="CK74" s="42"/>
      <c r="CL74" s="42"/>
    </row>
    <row r="75" spans="1:90" ht="16.149999999999999" customHeight="1" x14ac:dyDescent="0.2">
      <c r="A75" s="613" t="s">
        <v>77</v>
      </c>
      <c r="B75" s="613"/>
      <c r="C75" s="213"/>
      <c r="D75" s="214"/>
      <c r="E75" s="213"/>
      <c r="F75" s="215"/>
      <c r="G75" s="216"/>
      <c r="H75" s="214"/>
      <c r="I75" s="216"/>
      <c r="J75" s="214"/>
      <c r="K75" s="50"/>
      <c r="L75" s="49"/>
      <c r="M75" s="49"/>
      <c r="N75" s="49"/>
      <c r="O75" s="49"/>
      <c r="P75" s="49"/>
      <c r="Q75" s="157"/>
      <c r="R75" s="157"/>
      <c r="S75" s="157"/>
      <c r="T75" s="157"/>
      <c r="U75" s="157"/>
      <c r="V75" s="157"/>
      <c r="W75" s="157"/>
      <c r="X75" s="438"/>
      <c r="Y75" s="439"/>
      <c r="Z75" s="439"/>
      <c r="AA75" s="439"/>
      <c r="AB75" s="439"/>
      <c r="AC75" s="439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77"/>
      <c r="AP75" s="177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CG75" s="42"/>
      <c r="CH75" s="42"/>
      <c r="CI75" s="42"/>
      <c r="CJ75" s="42"/>
      <c r="CK75" s="42"/>
      <c r="CL75" s="42"/>
    </row>
    <row r="76" spans="1:90" ht="16.149999999999999" customHeight="1" x14ac:dyDescent="0.2">
      <c r="A76" s="613" t="s">
        <v>78</v>
      </c>
      <c r="B76" s="613"/>
      <c r="C76" s="213"/>
      <c r="D76" s="214"/>
      <c r="E76" s="213"/>
      <c r="F76" s="215"/>
      <c r="G76" s="216"/>
      <c r="H76" s="214"/>
      <c r="I76" s="216"/>
      <c r="J76" s="214"/>
      <c r="K76" s="50"/>
      <c r="L76" s="49"/>
      <c r="M76" s="49"/>
      <c r="N76" s="49"/>
      <c r="O76" s="49"/>
      <c r="P76" s="49"/>
      <c r="Q76" s="157"/>
      <c r="R76" s="157"/>
      <c r="S76" s="157"/>
      <c r="T76" s="157"/>
      <c r="U76" s="157"/>
      <c r="V76" s="157"/>
      <c r="W76" s="157"/>
      <c r="X76" s="438"/>
      <c r="Y76" s="439"/>
      <c r="Z76" s="439"/>
      <c r="AA76" s="439"/>
      <c r="AB76" s="439"/>
      <c r="AC76" s="439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77"/>
      <c r="AP76" s="177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CG76" s="42"/>
      <c r="CH76" s="42"/>
      <c r="CI76" s="42"/>
      <c r="CJ76" s="42"/>
      <c r="CK76" s="42"/>
      <c r="CL76" s="42"/>
    </row>
    <row r="77" spans="1:90" ht="16.149999999999999" customHeight="1" x14ac:dyDescent="0.2">
      <c r="A77" s="614" t="s">
        <v>79</v>
      </c>
      <c r="B77" s="614"/>
      <c r="C77" s="9"/>
      <c r="D77" s="190"/>
      <c r="E77" s="9"/>
      <c r="F77" s="218"/>
      <c r="G77" s="12"/>
      <c r="H77" s="190"/>
      <c r="I77" s="12"/>
      <c r="J77" s="190"/>
      <c r="K77" s="50"/>
      <c r="L77" s="49"/>
      <c r="M77" s="49"/>
      <c r="N77" s="49"/>
      <c r="O77" s="49"/>
      <c r="P77" s="49"/>
      <c r="Q77" s="157"/>
      <c r="R77" s="157"/>
      <c r="S77" s="157"/>
      <c r="T77" s="157"/>
      <c r="U77" s="157"/>
      <c r="V77" s="157"/>
      <c r="W77" s="157"/>
      <c r="X77" s="438"/>
      <c r="Y77" s="439"/>
      <c r="Z77" s="439"/>
      <c r="AA77" s="439"/>
      <c r="AB77" s="439"/>
      <c r="AC77" s="439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77"/>
      <c r="AP77" s="177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CG77" s="42"/>
      <c r="CH77" s="42"/>
      <c r="CI77" s="42"/>
      <c r="CJ77" s="42"/>
      <c r="CK77" s="42"/>
      <c r="CL77" s="42"/>
    </row>
    <row r="78" spans="1:90" ht="31.15" customHeight="1" x14ac:dyDescent="0.2">
      <c r="A78" s="219" t="s">
        <v>80</v>
      </c>
      <c r="B78" s="220"/>
      <c r="C78" s="221"/>
      <c r="D78" s="221"/>
      <c r="E78" s="221"/>
      <c r="F78" s="221"/>
      <c r="G78" s="221"/>
      <c r="H78" s="221"/>
      <c r="I78" s="222"/>
      <c r="J78" s="220"/>
      <c r="K78" s="197"/>
      <c r="L78" s="197"/>
      <c r="M78" s="49"/>
      <c r="N78" s="223"/>
      <c r="O78" s="157"/>
      <c r="P78" s="157"/>
      <c r="Q78" s="157"/>
      <c r="R78" s="157"/>
      <c r="S78" s="157"/>
      <c r="T78" s="157"/>
      <c r="U78" s="157"/>
      <c r="V78" s="175"/>
      <c r="W78" s="157"/>
      <c r="X78" s="441"/>
      <c r="Y78" s="441"/>
      <c r="Z78" s="441"/>
      <c r="AA78" s="441"/>
      <c r="AB78" s="441"/>
      <c r="AC78" s="441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77"/>
      <c r="AP78" s="177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CG78" s="42"/>
      <c r="CH78" s="42"/>
      <c r="CI78" s="42"/>
      <c r="CJ78" s="42"/>
      <c r="CK78" s="42"/>
      <c r="CL78" s="42"/>
    </row>
    <row r="79" spans="1:90" ht="31.15" customHeight="1" x14ac:dyDescent="0.2">
      <c r="A79" s="130" t="s">
        <v>81</v>
      </c>
      <c r="B79" s="225"/>
      <c r="C79" s="225"/>
      <c r="D79" s="225"/>
      <c r="E79" s="226"/>
      <c r="F79" s="226"/>
      <c r="G79" s="226"/>
      <c r="H79" s="226"/>
      <c r="I79" s="227"/>
      <c r="J79" s="227"/>
      <c r="K79" s="228"/>
      <c r="L79" s="227"/>
      <c r="M79" s="229"/>
      <c r="N79" s="229"/>
      <c r="O79" s="157"/>
      <c r="P79" s="157"/>
      <c r="Q79" s="157"/>
      <c r="R79" s="157"/>
      <c r="S79" s="157"/>
      <c r="T79" s="157"/>
      <c r="U79" s="157"/>
      <c r="V79" s="438"/>
      <c r="W79" s="442"/>
      <c r="X79" s="441"/>
      <c r="Y79" s="441"/>
      <c r="Z79" s="441"/>
      <c r="AA79" s="441"/>
      <c r="AB79" s="441"/>
      <c r="AC79" s="441"/>
      <c r="AD79" s="157"/>
      <c r="AE79" s="157"/>
      <c r="AF79" s="157"/>
      <c r="AG79" s="157"/>
      <c r="AH79" s="441"/>
      <c r="AI79" s="441"/>
      <c r="AJ79" s="441"/>
      <c r="AK79" s="441"/>
      <c r="AL79" s="157"/>
      <c r="AM79" s="157"/>
      <c r="AN79" s="157"/>
      <c r="AO79" s="157"/>
      <c r="AP79" s="157"/>
      <c r="CG79" s="42"/>
      <c r="CH79" s="42"/>
      <c r="CI79" s="42"/>
      <c r="CJ79" s="42"/>
      <c r="CK79" s="42"/>
      <c r="CL79" s="42"/>
    </row>
    <row r="80" spans="1:90" ht="24.6" customHeight="1" x14ac:dyDescent="0.2">
      <c r="A80" s="671" t="s">
        <v>82</v>
      </c>
      <c r="B80" s="671" t="s">
        <v>83</v>
      </c>
      <c r="C80" s="672" t="s">
        <v>84</v>
      </c>
      <c r="D80" s="673" t="s">
        <v>85</v>
      </c>
      <c r="E80" s="444"/>
      <c r="F80" s="445"/>
      <c r="G80" s="446"/>
      <c r="H80" s="446"/>
      <c r="I80" s="157"/>
      <c r="J80" s="157"/>
      <c r="K80" s="157"/>
      <c r="L80" s="157"/>
      <c r="M80" s="157"/>
      <c r="N80" s="157"/>
      <c r="O80" s="157"/>
      <c r="P80" s="157"/>
      <c r="Q80" s="175"/>
      <c r="R80" s="157"/>
      <c r="S80" s="157"/>
      <c r="T80" s="157"/>
      <c r="U80" s="59"/>
      <c r="V80" s="447"/>
      <c r="W80" s="447"/>
      <c r="X80" s="60"/>
      <c r="Y80" s="60"/>
      <c r="Z80" s="235"/>
      <c r="AA80" s="235"/>
      <c r="AB80" s="235"/>
      <c r="AC80" s="157"/>
      <c r="AD80" s="157"/>
      <c r="AE80" s="157"/>
      <c r="AF80" s="157"/>
      <c r="AG80" s="59"/>
      <c r="AH80" s="447"/>
      <c r="AI80" s="447"/>
      <c r="AJ80" s="447"/>
      <c r="AK80" s="448"/>
      <c r="CG80" s="42"/>
      <c r="CH80" s="42"/>
      <c r="CI80" s="42"/>
      <c r="CJ80" s="42"/>
      <c r="CK80" s="42"/>
      <c r="CL80" s="42"/>
    </row>
    <row r="81" spans="1:90" ht="24.6" customHeight="1" x14ac:dyDescent="0.2">
      <c r="A81" s="565"/>
      <c r="B81" s="565"/>
      <c r="C81" s="616"/>
      <c r="D81" s="580"/>
      <c r="E81" s="56"/>
      <c r="F81" s="157"/>
      <c r="G81" s="157"/>
      <c r="H81" s="237"/>
      <c r="I81" s="238"/>
      <c r="J81" s="238"/>
      <c r="K81" s="157"/>
      <c r="L81" s="157"/>
      <c r="M81" s="157"/>
      <c r="N81" s="157"/>
      <c r="O81" s="157"/>
      <c r="P81" s="157"/>
      <c r="Q81" s="157"/>
      <c r="R81" s="157"/>
      <c r="S81" s="175"/>
      <c r="T81" s="157"/>
      <c r="U81" s="157"/>
      <c r="V81" s="441"/>
      <c r="W81" s="447"/>
      <c r="X81" s="447"/>
      <c r="Y81" s="447"/>
      <c r="Z81" s="447"/>
      <c r="AA81" s="447"/>
      <c r="AB81" s="441"/>
      <c r="AC81" s="157"/>
      <c r="AD81" s="157"/>
      <c r="AE81" s="157"/>
      <c r="AF81" s="157"/>
      <c r="AG81" s="157"/>
      <c r="AH81" s="441"/>
      <c r="AI81" s="447"/>
      <c r="AJ81" s="447"/>
      <c r="AK81" s="448"/>
      <c r="CG81" s="42"/>
      <c r="CH81" s="42"/>
      <c r="CI81" s="42"/>
      <c r="CJ81" s="42"/>
      <c r="CK81" s="42"/>
      <c r="CL81" s="42"/>
    </row>
    <row r="82" spans="1:90" ht="16.149999999999999" customHeight="1" x14ac:dyDescent="0.2">
      <c r="A82" s="239" t="s">
        <v>86</v>
      </c>
      <c r="B82" s="240">
        <v>112</v>
      </c>
      <c r="C82" s="241">
        <v>15</v>
      </c>
      <c r="D82" s="242"/>
      <c r="E82" s="56"/>
      <c r="F82" s="157"/>
      <c r="G82" s="157"/>
      <c r="H82" s="237"/>
      <c r="I82" s="238"/>
      <c r="J82" s="238"/>
      <c r="K82" s="157"/>
      <c r="L82" s="157"/>
      <c r="M82" s="157"/>
      <c r="N82" s="157"/>
      <c r="O82" s="157"/>
      <c r="P82" s="157"/>
      <c r="Q82" s="157"/>
      <c r="R82" s="157"/>
      <c r="S82" s="175"/>
      <c r="T82" s="157"/>
      <c r="U82" s="157"/>
      <c r="V82" s="441"/>
      <c r="W82" s="447"/>
      <c r="X82" s="447"/>
      <c r="Y82" s="447"/>
      <c r="Z82" s="447"/>
      <c r="AA82" s="447"/>
      <c r="AB82" s="441"/>
      <c r="AC82" s="157"/>
      <c r="AD82" s="157"/>
      <c r="AE82" s="157"/>
      <c r="AF82" s="157"/>
      <c r="AG82" s="157"/>
      <c r="AH82" s="441"/>
      <c r="AI82" s="447"/>
      <c r="AJ82" s="447"/>
      <c r="AK82" s="448"/>
      <c r="CG82" s="42"/>
      <c r="CH82" s="42"/>
      <c r="CI82" s="42"/>
      <c r="CJ82" s="42"/>
      <c r="CK82" s="42"/>
      <c r="CL82" s="42"/>
    </row>
    <row r="83" spans="1:90" ht="16.149999999999999" customHeight="1" x14ac:dyDescent="0.2">
      <c r="A83" s="243" t="s">
        <v>87</v>
      </c>
      <c r="B83" s="244">
        <v>150</v>
      </c>
      <c r="C83" s="245">
        <v>16</v>
      </c>
      <c r="D83" s="246">
        <v>21</v>
      </c>
      <c r="E83" s="56"/>
      <c r="F83" s="157"/>
      <c r="G83" s="157"/>
      <c r="H83" s="237"/>
      <c r="I83" s="238"/>
      <c r="J83" s="238"/>
      <c r="K83" s="157"/>
      <c r="L83" s="157"/>
      <c r="M83" s="157"/>
      <c r="N83" s="157"/>
      <c r="O83" s="157"/>
      <c r="P83" s="157"/>
      <c r="Q83" s="157"/>
      <c r="R83" s="157"/>
      <c r="S83" s="175"/>
      <c r="T83" s="157"/>
      <c r="U83" s="157"/>
      <c r="V83" s="441"/>
      <c r="W83" s="447"/>
      <c r="X83" s="447"/>
      <c r="Y83" s="447"/>
      <c r="Z83" s="447"/>
      <c r="AA83" s="447"/>
      <c r="AB83" s="441"/>
      <c r="AC83" s="157"/>
      <c r="AD83" s="157"/>
      <c r="AE83" s="157"/>
      <c r="AF83" s="157"/>
      <c r="AG83" s="157"/>
      <c r="AH83" s="441"/>
      <c r="AI83" s="447"/>
      <c r="AJ83" s="447"/>
      <c r="AK83" s="448"/>
      <c r="CG83" s="42"/>
      <c r="CH83" s="42"/>
      <c r="CI83" s="42"/>
      <c r="CJ83" s="42"/>
      <c r="CK83" s="42"/>
      <c r="CL83" s="42"/>
    </row>
    <row r="84" spans="1:90" ht="27.75" customHeight="1" x14ac:dyDescent="0.2">
      <c r="A84" s="247" t="s">
        <v>88</v>
      </c>
      <c r="B84" s="248"/>
      <c r="C84" s="249"/>
      <c r="D84" s="250"/>
      <c r="E84" s="56"/>
      <c r="F84" s="157"/>
      <c r="G84" s="157"/>
      <c r="H84" s="237"/>
      <c r="I84" s="238"/>
      <c r="J84" s="238"/>
      <c r="K84" s="157"/>
      <c r="L84" s="157"/>
      <c r="M84" s="157"/>
      <c r="N84" s="157"/>
      <c r="O84" s="157"/>
      <c r="P84" s="157"/>
      <c r="Q84" s="157"/>
      <c r="R84" s="157"/>
      <c r="S84" s="175"/>
      <c r="T84" s="157"/>
      <c r="U84" s="157"/>
      <c r="V84" s="441"/>
      <c r="W84" s="447"/>
      <c r="X84" s="447"/>
      <c r="Y84" s="447"/>
      <c r="Z84" s="447"/>
      <c r="AA84" s="447"/>
      <c r="AB84" s="441"/>
      <c r="AC84" s="157"/>
      <c r="AD84" s="157"/>
      <c r="AE84" s="157"/>
      <c r="AF84" s="157"/>
      <c r="AG84" s="157"/>
      <c r="AH84" s="441"/>
      <c r="AI84" s="447"/>
      <c r="AJ84" s="447"/>
      <c r="AK84" s="448"/>
      <c r="CG84" s="42"/>
      <c r="CH84" s="42"/>
      <c r="CI84" s="42"/>
      <c r="CJ84" s="42"/>
      <c r="CK84" s="42"/>
      <c r="CL84" s="42"/>
    </row>
    <row r="85" spans="1:90" ht="27.75" customHeight="1" x14ac:dyDescent="0.2">
      <c r="A85" s="247" t="s">
        <v>89</v>
      </c>
      <c r="B85" s="248"/>
      <c r="C85" s="249"/>
      <c r="D85" s="250"/>
      <c r="E85" s="56"/>
      <c r="F85" s="157"/>
      <c r="G85" s="157"/>
      <c r="H85" s="237"/>
      <c r="I85" s="238"/>
      <c r="J85" s="238"/>
      <c r="K85" s="157"/>
      <c r="L85" s="157"/>
      <c r="M85" s="157"/>
      <c r="N85" s="157"/>
      <c r="O85" s="157"/>
      <c r="P85" s="157"/>
      <c r="Q85" s="157"/>
      <c r="R85" s="157"/>
      <c r="S85" s="175"/>
      <c r="T85" s="157"/>
      <c r="U85" s="157"/>
      <c r="V85" s="441"/>
      <c r="W85" s="447"/>
      <c r="X85" s="447"/>
      <c r="Y85" s="447"/>
      <c r="Z85" s="447"/>
      <c r="AA85" s="447"/>
      <c r="AB85" s="441"/>
      <c r="AC85" s="157"/>
      <c r="AD85" s="157"/>
      <c r="AE85" s="157"/>
      <c r="AF85" s="157"/>
      <c r="AG85" s="157"/>
      <c r="AH85" s="441"/>
      <c r="AI85" s="447"/>
      <c r="AJ85" s="447"/>
      <c r="AK85" s="448"/>
      <c r="CG85" s="42"/>
      <c r="CH85" s="42"/>
      <c r="CI85" s="42"/>
      <c r="CJ85" s="42"/>
      <c r="CK85" s="42"/>
      <c r="CL85" s="42"/>
    </row>
    <row r="86" spans="1:90" ht="18" customHeight="1" x14ac:dyDescent="0.2">
      <c r="A86" s="251" t="s">
        <v>90</v>
      </c>
      <c r="B86" s="248"/>
      <c r="C86" s="249"/>
      <c r="D86" s="250"/>
      <c r="E86" s="56"/>
      <c r="F86" s="157"/>
      <c r="G86" s="157"/>
      <c r="H86" s="237"/>
      <c r="I86" s="238"/>
      <c r="J86" s="238"/>
      <c r="K86" s="157"/>
      <c r="L86" s="157"/>
      <c r="M86" s="157"/>
      <c r="N86" s="157"/>
      <c r="O86" s="157"/>
      <c r="P86" s="157"/>
      <c r="Q86" s="157"/>
      <c r="R86" s="157"/>
      <c r="S86" s="175"/>
      <c r="T86" s="157"/>
      <c r="U86" s="157"/>
      <c r="V86" s="441"/>
      <c r="W86" s="447"/>
      <c r="X86" s="447"/>
      <c r="Y86" s="447"/>
      <c r="Z86" s="447"/>
      <c r="AA86" s="447"/>
      <c r="AB86" s="441"/>
      <c r="AC86" s="157"/>
      <c r="AD86" s="157"/>
      <c r="AE86" s="157"/>
      <c r="AF86" s="157"/>
      <c r="AG86" s="157"/>
      <c r="AH86" s="441"/>
      <c r="AI86" s="447"/>
      <c r="AJ86" s="447"/>
      <c r="AK86" s="448"/>
      <c r="CG86" s="42"/>
      <c r="CH86" s="42"/>
      <c r="CI86" s="42"/>
      <c r="CJ86" s="42"/>
      <c r="CK86" s="42"/>
      <c r="CL86" s="42"/>
    </row>
    <row r="87" spans="1:90" ht="27.75" customHeight="1" x14ac:dyDescent="0.2">
      <c r="A87" s="252" t="s">
        <v>91</v>
      </c>
      <c r="B87" s="248"/>
      <c r="C87" s="249"/>
      <c r="D87" s="250"/>
      <c r="E87" s="56"/>
      <c r="F87" s="157"/>
      <c r="G87" s="157"/>
      <c r="H87" s="237"/>
      <c r="I87" s="238"/>
      <c r="J87" s="238"/>
      <c r="K87" s="157"/>
      <c r="L87" s="157"/>
      <c r="M87" s="157"/>
      <c r="N87" s="157"/>
      <c r="O87" s="157"/>
      <c r="P87" s="157"/>
      <c r="Q87" s="157"/>
      <c r="R87" s="157"/>
      <c r="S87" s="175"/>
      <c r="T87" s="157"/>
      <c r="U87" s="157"/>
      <c r="V87" s="441"/>
      <c r="W87" s="447"/>
      <c r="X87" s="447"/>
      <c r="Y87" s="447"/>
      <c r="Z87" s="447"/>
      <c r="AA87" s="447"/>
      <c r="AB87" s="441"/>
      <c r="AC87" s="157"/>
      <c r="AD87" s="157"/>
      <c r="AE87" s="157"/>
      <c r="AF87" s="157"/>
      <c r="AG87" s="157"/>
      <c r="AH87" s="441"/>
      <c r="AI87" s="447"/>
      <c r="AJ87" s="447"/>
      <c r="AK87" s="448"/>
      <c r="CG87" s="42"/>
      <c r="CH87" s="42"/>
      <c r="CI87" s="42"/>
      <c r="CJ87" s="42"/>
      <c r="CK87" s="42"/>
      <c r="CL87" s="42"/>
    </row>
    <row r="88" spans="1:90" ht="27.75" customHeight="1" x14ac:dyDescent="0.2">
      <c r="A88" s="252" t="s">
        <v>92</v>
      </c>
      <c r="B88" s="248"/>
      <c r="C88" s="249"/>
      <c r="D88" s="250"/>
      <c r="E88" s="56"/>
      <c r="F88" s="157"/>
      <c r="G88" s="157"/>
      <c r="H88" s="237"/>
      <c r="I88" s="238"/>
      <c r="J88" s="238"/>
      <c r="K88" s="157"/>
      <c r="L88" s="157"/>
      <c r="M88" s="157"/>
      <c r="N88" s="157"/>
      <c r="O88" s="157"/>
      <c r="P88" s="157"/>
      <c r="Q88" s="157"/>
      <c r="R88" s="157"/>
      <c r="S88" s="175"/>
      <c r="T88" s="157"/>
      <c r="U88" s="157"/>
      <c r="V88" s="441"/>
      <c r="W88" s="447"/>
      <c r="X88" s="447"/>
      <c r="Y88" s="447"/>
      <c r="Z88" s="447"/>
      <c r="AA88" s="447"/>
      <c r="AB88" s="441"/>
      <c r="AC88" s="157"/>
      <c r="AD88" s="157"/>
      <c r="AE88" s="157"/>
      <c r="AF88" s="157"/>
      <c r="AG88" s="157"/>
      <c r="AH88" s="441"/>
      <c r="AI88" s="447"/>
      <c r="AJ88" s="253"/>
      <c r="AK88" s="254"/>
      <c r="CG88" s="42"/>
      <c r="CH88" s="42"/>
      <c r="CI88" s="42"/>
      <c r="CJ88" s="42"/>
      <c r="CK88" s="42"/>
      <c r="CL88" s="42"/>
    </row>
    <row r="89" spans="1:90" ht="27.75" customHeight="1" x14ac:dyDescent="0.2">
      <c r="A89" s="255" t="s">
        <v>93</v>
      </c>
      <c r="B89" s="256"/>
      <c r="C89" s="257"/>
      <c r="D89" s="258"/>
      <c r="E89" s="56"/>
      <c r="F89" s="157"/>
      <c r="G89" s="157"/>
      <c r="H89" s="237"/>
      <c r="I89" s="238"/>
      <c r="J89" s="238"/>
      <c r="K89" s="157"/>
      <c r="L89" s="157"/>
      <c r="M89" s="157"/>
      <c r="N89" s="157"/>
      <c r="O89" s="157"/>
      <c r="P89" s="157"/>
      <c r="Q89" s="157"/>
      <c r="R89" s="157"/>
      <c r="S89" s="175"/>
      <c r="T89" s="157"/>
      <c r="U89" s="157"/>
      <c r="V89" s="441"/>
      <c r="W89" s="447"/>
      <c r="X89" s="447"/>
      <c r="Y89" s="447"/>
      <c r="Z89" s="447"/>
      <c r="AA89" s="447"/>
      <c r="AB89" s="441"/>
      <c r="AC89" s="157"/>
      <c r="AD89" s="157"/>
      <c r="AE89" s="157"/>
      <c r="AF89" s="157"/>
      <c r="AG89" s="157"/>
      <c r="AH89" s="441"/>
      <c r="AI89" s="502"/>
      <c r="AJ89" s="447"/>
      <c r="AK89" s="448"/>
      <c r="AL89" s="448"/>
      <c r="AM89" s="448"/>
      <c r="AN89" s="448"/>
      <c r="AO89" s="448"/>
      <c r="AP89" s="448"/>
      <c r="AQ89" s="448"/>
      <c r="CG89" s="42"/>
      <c r="CH89" s="42"/>
      <c r="CI89" s="42"/>
      <c r="CJ89" s="42"/>
      <c r="CK89" s="42"/>
      <c r="CL89" s="42"/>
    </row>
    <row r="90" spans="1:90" ht="31.15" customHeight="1" x14ac:dyDescent="0.2">
      <c r="A90" s="260" t="s">
        <v>94</v>
      </c>
      <c r="B90" s="197"/>
      <c r="C90" s="197"/>
      <c r="D90" s="197"/>
      <c r="E90" s="144"/>
      <c r="F90" s="197"/>
      <c r="G90" s="197"/>
      <c r="H90" s="157"/>
      <c r="I90" s="157"/>
      <c r="J90" s="157"/>
      <c r="K90" s="23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438"/>
      <c r="W90" s="441"/>
      <c r="X90" s="441"/>
      <c r="Y90" s="441"/>
      <c r="Z90" s="441"/>
      <c r="AA90" s="441"/>
      <c r="AB90" s="441"/>
      <c r="AC90" s="157"/>
      <c r="AD90" s="157"/>
      <c r="AE90" s="157"/>
      <c r="AF90" s="157"/>
      <c r="AG90" s="157"/>
      <c r="AH90" s="157"/>
      <c r="AI90" s="157"/>
      <c r="AJ90" s="441"/>
      <c r="AK90" s="441"/>
      <c r="AL90" s="441"/>
      <c r="AM90" s="441"/>
      <c r="AN90" s="441"/>
      <c r="AO90" s="441"/>
      <c r="AP90" s="441"/>
      <c r="AQ90" s="448"/>
      <c r="CG90" s="42"/>
      <c r="CH90" s="42"/>
      <c r="CI90" s="42"/>
      <c r="CJ90" s="42"/>
      <c r="CK90" s="42"/>
      <c r="CL90" s="42"/>
    </row>
    <row r="91" spans="1:90" ht="16.149999999999999" customHeight="1" x14ac:dyDescent="0.2">
      <c r="A91" s="671" t="s">
        <v>95</v>
      </c>
      <c r="B91" s="671" t="s">
        <v>96</v>
      </c>
      <c r="C91" s="674" t="s">
        <v>97</v>
      </c>
      <c r="D91" s="675"/>
      <c r="E91" s="1"/>
      <c r="F91" s="49"/>
      <c r="G91" s="157"/>
      <c r="H91" s="157"/>
      <c r="I91" s="157"/>
      <c r="J91" s="237"/>
      <c r="K91" s="261"/>
      <c r="L91" s="238"/>
      <c r="M91" s="157"/>
      <c r="N91" s="157"/>
      <c r="O91" s="157"/>
      <c r="P91" s="157"/>
      <c r="Q91" s="157"/>
      <c r="R91" s="157"/>
      <c r="S91" s="157"/>
      <c r="T91" s="157"/>
      <c r="U91" s="175"/>
      <c r="V91" s="441"/>
      <c r="W91" s="441"/>
      <c r="X91" s="441"/>
      <c r="Y91" s="439"/>
      <c r="Z91" s="439"/>
      <c r="AA91" s="439"/>
      <c r="AB91" s="439"/>
      <c r="AC91" s="262"/>
      <c r="AD91" s="441"/>
      <c r="AE91" s="157"/>
      <c r="AF91" s="157"/>
      <c r="AG91" s="157"/>
      <c r="AH91" s="157"/>
      <c r="AI91" s="157"/>
      <c r="AJ91" s="441"/>
      <c r="AK91" s="439"/>
      <c r="AL91" s="439"/>
      <c r="AM91" s="439"/>
      <c r="AN91" s="439"/>
      <c r="AO91" s="439"/>
      <c r="AP91" s="439"/>
      <c r="AQ91" s="448"/>
      <c r="CG91" s="42"/>
      <c r="CH91" s="42"/>
      <c r="CI91" s="42"/>
      <c r="CJ91" s="42"/>
      <c r="CK91" s="42"/>
      <c r="CL91" s="42"/>
    </row>
    <row r="92" spans="1:90" ht="27.75" customHeight="1" x14ac:dyDescent="0.2">
      <c r="A92" s="565"/>
      <c r="B92" s="565"/>
      <c r="C92" s="202" t="s">
        <v>98</v>
      </c>
      <c r="D92" s="543" t="s">
        <v>99</v>
      </c>
      <c r="E92" s="1"/>
      <c r="F92" s="49"/>
      <c r="G92" s="157"/>
      <c r="H92" s="157"/>
      <c r="I92" s="157"/>
      <c r="J92" s="237"/>
      <c r="K92" s="261"/>
      <c r="L92" s="238"/>
      <c r="M92" s="157"/>
      <c r="N92" s="157"/>
      <c r="O92" s="157"/>
      <c r="P92" s="157"/>
      <c r="Q92" s="157"/>
      <c r="R92" s="157"/>
      <c r="S92" s="157"/>
      <c r="T92" s="157"/>
      <c r="U92" s="175"/>
      <c r="V92" s="441"/>
      <c r="W92" s="441"/>
      <c r="X92" s="441"/>
      <c r="Y92" s="439"/>
      <c r="Z92" s="439"/>
      <c r="AA92" s="439"/>
      <c r="AB92" s="439"/>
      <c r="AC92" s="262"/>
      <c r="AD92" s="441"/>
      <c r="AE92" s="157"/>
      <c r="AF92" s="157"/>
      <c r="AG92" s="157"/>
      <c r="AH92" s="157"/>
      <c r="AI92" s="157"/>
      <c r="AJ92" s="441"/>
      <c r="AK92" s="439"/>
      <c r="AL92" s="439"/>
      <c r="AM92" s="439"/>
      <c r="AN92" s="439"/>
      <c r="AO92" s="439"/>
      <c r="AP92" s="439"/>
      <c r="AQ92" s="448"/>
      <c r="CG92" s="42"/>
      <c r="CH92" s="42"/>
      <c r="CI92" s="42"/>
      <c r="CJ92" s="42"/>
      <c r="CK92" s="42"/>
      <c r="CL92" s="42"/>
    </row>
    <row r="93" spans="1:90" ht="16.149999999999999" customHeight="1" x14ac:dyDescent="0.2">
      <c r="A93" s="540" t="s">
        <v>100</v>
      </c>
      <c r="B93" s="22">
        <v>3</v>
      </c>
      <c r="C93" s="3"/>
      <c r="D93" s="4"/>
      <c r="E93" s="1"/>
      <c r="F93" s="49"/>
      <c r="G93" s="157"/>
      <c r="H93" s="157"/>
      <c r="I93" s="157"/>
      <c r="J93" s="237"/>
      <c r="K93" s="264"/>
      <c r="L93" s="238"/>
      <c r="M93" s="157"/>
      <c r="N93" s="157"/>
      <c r="O93" s="157"/>
      <c r="P93" s="157"/>
      <c r="Q93" s="157"/>
      <c r="R93" s="157"/>
      <c r="S93" s="157"/>
      <c r="T93" s="157"/>
      <c r="U93" s="175"/>
      <c r="V93" s="441"/>
      <c r="W93" s="441"/>
      <c r="X93" s="441"/>
      <c r="Y93" s="439"/>
      <c r="Z93" s="439"/>
      <c r="AA93" s="439"/>
      <c r="AB93" s="439"/>
      <c r="AC93" s="262"/>
      <c r="AD93" s="441"/>
      <c r="AE93" s="157"/>
      <c r="AF93" s="157"/>
      <c r="AG93" s="157"/>
      <c r="AH93" s="157"/>
      <c r="AI93" s="157"/>
      <c r="AJ93" s="441"/>
      <c r="AK93" s="439"/>
      <c r="AL93" s="439"/>
      <c r="AM93" s="439"/>
      <c r="AN93" s="439"/>
      <c r="AO93" s="439"/>
      <c r="AP93" s="439"/>
      <c r="AQ93" s="448"/>
      <c r="CG93" s="42"/>
      <c r="CH93" s="42"/>
      <c r="CI93" s="42"/>
      <c r="CJ93" s="42"/>
      <c r="CK93" s="42"/>
      <c r="CL93" s="42"/>
    </row>
    <row r="94" spans="1:90" ht="16.149999999999999" customHeight="1" x14ac:dyDescent="0.2">
      <c r="A94" s="537" t="s">
        <v>101</v>
      </c>
      <c r="B94" s="16"/>
      <c r="C94" s="7"/>
      <c r="D94" s="14"/>
      <c r="E94" s="1"/>
      <c r="F94" s="49"/>
      <c r="G94" s="157"/>
      <c r="H94" s="157"/>
      <c r="I94" s="157"/>
      <c r="J94" s="237"/>
      <c r="K94" s="264"/>
      <c r="L94" s="238"/>
      <c r="M94" s="157"/>
      <c r="N94" s="157"/>
      <c r="O94" s="157"/>
      <c r="P94" s="157"/>
      <c r="Q94" s="157"/>
      <c r="R94" s="157"/>
      <c r="S94" s="157"/>
      <c r="T94" s="157"/>
      <c r="U94" s="175"/>
      <c r="V94" s="441"/>
      <c r="W94" s="441"/>
      <c r="X94" s="441"/>
      <c r="Y94" s="439"/>
      <c r="Z94" s="439"/>
      <c r="AA94" s="439"/>
      <c r="AB94" s="439"/>
      <c r="AC94" s="262"/>
      <c r="AD94" s="441"/>
      <c r="AE94" s="157"/>
      <c r="AF94" s="157"/>
      <c r="AG94" s="157"/>
      <c r="AH94" s="157"/>
      <c r="AI94" s="157"/>
      <c r="AJ94" s="441"/>
      <c r="AK94" s="439"/>
      <c r="AL94" s="439"/>
      <c r="AM94" s="439"/>
      <c r="AN94" s="439"/>
      <c r="AO94" s="439"/>
      <c r="AP94" s="439"/>
      <c r="AQ94" s="448"/>
      <c r="CG94" s="42"/>
      <c r="CH94" s="42"/>
      <c r="CI94" s="42"/>
      <c r="CJ94" s="42"/>
      <c r="CK94" s="42"/>
      <c r="CL94" s="42"/>
    </row>
    <row r="95" spans="1:90" ht="16.149999999999999" customHeight="1" x14ac:dyDescent="0.2">
      <c r="A95" s="537" t="s">
        <v>102</v>
      </c>
      <c r="B95" s="16"/>
      <c r="C95" s="7"/>
      <c r="D95" s="14"/>
      <c r="E95" s="1"/>
      <c r="F95" s="49"/>
      <c r="G95" s="157"/>
      <c r="H95" s="157"/>
      <c r="I95" s="157"/>
      <c r="J95" s="157"/>
      <c r="K95" s="265"/>
      <c r="L95" s="238"/>
      <c r="M95" s="157"/>
      <c r="N95" s="157"/>
      <c r="O95" s="157"/>
      <c r="P95" s="157"/>
      <c r="Q95" s="157"/>
      <c r="R95" s="157"/>
      <c r="S95" s="157"/>
      <c r="T95" s="157"/>
      <c r="U95" s="175"/>
      <c r="V95" s="441"/>
      <c r="W95" s="441"/>
      <c r="X95" s="441"/>
      <c r="Y95" s="439"/>
      <c r="Z95" s="439"/>
      <c r="AA95" s="439"/>
      <c r="AB95" s="439"/>
      <c r="AC95" s="262"/>
      <c r="AD95" s="441"/>
      <c r="AE95" s="157"/>
      <c r="AF95" s="157"/>
      <c r="AG95" s="157"/>
      <c r="AH95" s="157"/>
      <c r="AI95" s="157"/>
      <c r="AJ95" s="441"/>
      <c r="AK95" s="439"/>
      <c r="AL95" s="439"/>
      <c r="AM95" s="439"/>
      <c r="AN95" s="439"/>
      <c r="AO95" s="439"/>
      <c r="AP95" s="439"/>
      <c r="AQ95" s="448"/>
      <c r="CG95" s="42"/>
      <c r="CH95" s="42"/>
      <c r="CI95" s="42"/>
      <c r="CJ95" s="42"/>
      <c r="CK95" s="42"/>
      <c r="CL95" s="42"/>
    </row>
    <row r="96" spans="1:90" ht="16.149999999999999" customHeight="1" x14ac:dyDescent="0.2">
      <c r="A96" s="537" t="s">
        <v>103</v>
      </c>
      <c r="B96" s="16"/>
      <c r="C96" s="7"/>
      <c r="D96" s="14"/>
      <c r="E96" s="1"/>
      <c r="F96" s="49"/>
      <c r="G96" s="157"/>
      <c r="H96" s="157"/>
      <c r="I96" s="157"/>
      <c r="J96" s="157"/>
      <c r="K96" s="265"/>
      <c r="L96" s="238"/>
      <c r="M96" s="157"/>
      <c r="N96" s="157"/>
      <c r="O96" s="157"/>
      <c r="P96" s="157"/>
      <c r="Q96" s="157"/>
      <c r="R96" s="157"/>
      <c r="S96" s="157"/>
      <c r="T96" s="157"/>
      <c r="U96" s="175"/>
      <c r="V96" s="441"/>
      <c r="W96" s="441"/>
      <c r="X96" s="441"/>
      <c r="Y96" s="439"/>
      <c r="Z96" s="439"/>
      <c r="AA96" s="439"/>
      <c r="AB96" s="439"/>
      <c r="AC96" s="262"/>
      <c r="AD96" s="441"/>
      <c r="AE96" s="157"/>
      <c r="AF96" s="157"/>
      <c r="AG96" s="157"/>
      <c r="AH96" s="157"/>
      <c r="AI96" s="157"/>
      <c r="AJ96" s="441"/>
      <c r="AK96" s="439"/>
      <c r="AL96" s="439"/>
      <c r="AM96" s="439"/>
      <c r="AN96" s="439"/>
      <c r="AO96" s="439"/>
      <c r="AP96" s="439"/>
      <c r="AQ96" s="448"/>
      <c r="CG96" s="42"/>
      <c r="CH96" s="42"/>
      <c r="CI96" s="42"/>
      <c r="CJ96" s="42"/>
      <c r="CK96" s="42"/>
      <c r="CL96" s="42"/>
    </row>
    <row r="97" spans="1:90" ht="16.149999999999999" customHeight="1" x14ac:dyDescent="0.2">
      <c r="A97" s="537" t="s">
        <v>104</v>
      </c>
      <c r="B97" s="16"/>
      <c r="C97" s="7"/>
      <c r="D97" s="14"/>
      <c r="E97" s="1"/>
      <c r="F97" s="49"/>
      <c r="G97" s="157"/>
      <c r="H97" s="157"/>
      <c r="I97" s="157"/>
      <c r="J97" s="157"/>
      <c r="K97" s="265"/>
      <c r="L97" s="238"/>
      <c r="M97" s="157"/>
      <c r="N97" s="157"/>
      <c r="O97" s="157"/>
      <c r="P97" s="157"/>
      <c r="Q97" s="157"/>
      <c r="R97" s="157"/>
      <c r="S97" s="157"/>
      <c r="T97" s="157"/>
      <c r="U97" s="175"/>
      <c r="V97" s="441"/>
      <c r="W97" s="441"/>
      <c r="X97" s="441"/>
      <c r="Y97" s="439"/>
      <c r="Z97" s="439"/>
      <c r="AA97" s="439"/>
      <c r="AB97" s="439"/>
      <c r="AC97" s="262"/>
      <c r="AD97" s="441"/>
      <c r="AE97" s="157"/>
      <c r="AF97" s="157"/>
      <c r="AG97" s="157"/>
      <c r="AH97" s="157"/>
      <c r="AI97" s="157"/>
      <c r="AJ97" s="441"/>
      <c r="AK97" s="439"/>
      <c r="AL97" s="439"/>
      <c r="AM97" s="439"/>
      <c r="AN97" s="439"/>
      <c r="AO97" s="439"/>
      <c r="AP97" s="439"/>
      <c r="AQ97" s="448"/>
      <c r="CG97" s="42"/>
      <c r="CH97" s="42"/>
      <c r="CI97" s="42"/>
      <c r="CJ97" s="42"/>
      <c r="CK97" s="42"/>
      <c r="CL97" s="42"/>
    </row>
    <row r="98" spans="1:90" ht="16.149999999999999" customHeight="1" x14ac:dyDescent="0.2">
      <c r="A98" s="542" t="s">
        <v>17</v>
      </c>
      <c r="B98" s="451">
        <f>SUM(B93:B97)</f>
        <v>3</v>
      </c>
      <c r="C98" s="268">
        <f>SUM(C93:C97)</f>
        <v>0</v>
      </c>
      <c r="D98" s="452">
        <f>SUM(D93:D97)</f>
        <v>0</v>
      </c>
      <c r="E98" s="1"/>
      <c r="F98" s="49"/>
      <c r="G98" s="157"/>
      <c r="H98" s="157"/>
      <c r="I98" s="157"/>
      <c r="J98" s="157"/>
      <c r="K98" s="265"/>
      <c r="L98" s="238"/>
      <c r="M98" s="157"/>
      <c r="N98" s="157"/>
      <c r="O98" s="157"/>
      <c r="P98" s="157"/>
      <c r="Q98" s="157"/>
      <c r="R98" s="157"/>
      <c r="S98" s="157"/>
      <c r="T98" s="157"/>
      <c r="U98" s="175"/>
      <c r="V98" s="441"/>
      <c r="W98" s="441"/>
      <c r="X98" s="441"/>
      <c r="Y98" s="439"/>
      <c r="Z98" s="439"/>
      <c r="AA98" s="439"/>
      <c r="AB98" s="439"/>
      <c r="AC98" s="262"/>
      <c r="AD98" s="441"/>
      <c r="AE98" s="157"/>
      <c r="AF98" s="157"/>
      <c r="AG98" s="157"/>
      <c r="AH98" s="157"/>
      <c r="AI98" s="157"/>
      <c r="AJ98" s="441"/>
      <c r="AK98" s="439"/>
      <c r="AL98" s="439"/>
      <c r="AM98" s="439"/>
      <c r="AN98" s="439"/>
      <c r="AO98" s="439"/>
      <c r="AP98" s="439"/>
      <c r="AQ98" s="448"/>
      <c r="CG98" s="42"/>
      <c r="CH98" s="42"/>
      <c r="CI98" s="42"/>
      <c r="CJ98" s="42"/>
      <c r="CK98" s="42"/>
      <c r="CL98" s="42"/>
    </row>
    <row r="99" spans="1:90" ht="31.15" customHeight="1" x14ac:dyDescent="0.2">
      <c r="A99" s="270" t="s">
        <v>105</v>
      </c>
      <c r="B99" s="271"/>
      <c r="C99" s="271"/>
      <c r="D99" s="271"/>
      <c r="E99" s="272"/>
      <c r="F99" s="272"/>
      <c r="G99" s="273"/>
      <c r="H99" s="273"/>
      <c r="I99" s="273"/>
      <c r="J99" s="88"/>
      <c r="K99" s="89"/>
      <c r="L99" s="88"/>
      <c r="M99" s="88"/>
      <c r="N99" s="157"/>
      <c r="O99" s="157"/>
      <c r="P99" s="157"/>
      <c r="Q99" s="157"/>
      <c r="R99" s="157"/>
      <c r="S99" s="157"/>
      <c r="T99" s="157"/>
      <c r="U99" s="438"/>
      <c r="V99" s="441"/>
      <c r="W99" s="441"/>
      <c r="X99" s="441"/>
      <c r="Y99" s="441"/>
      <c r="Z99" s="441"/>
      <c r="AA99" s="441"/>
      <c r="AB99" s="274"/>
      <c r="AC99" s="441"/>
      <c r="AD99" s="157"/>
      <c r="AE99" s="157"/>
      <c r="AF99" s="157"/>
      <c r="AG99" s="157"/>
      <c r="AH99" s="157"/>
      <c r="AI99" s="441"/>
      <c r="AJ99" s="441"/>
      <c r="AK99" s="441"/>
      <c r="AL99" s="441"/>
      <c r="AM99" s="441"/>
      <c r="AN99" s="441"/>
      <c r="AO99" s="441"/>
      <c r="AP99" s="448"/>
      <c r="CG99" s="42"/>
      <c r="CH99" s="42"/>
      <c r="CI99" s="42"/>
      <c r="CJ99" s="42"/>
      <c r="CK99" s="42"/>
      <c r="CL99" s="42"/>
    </row>
    <row r="100" spans="1:90" ht="16.149999999999999" customHeight="1" x14ac:dyDescent="0.2">
      <c r="A100" s="676" t="s">
        <v>19</v>
      </c>
      <c r="B100" s="677" t="s">
        <v>28</v>
      </c>
      <c r="C100" s="678"/>
      <c r="D100" s="679"/>
      <c r="E100" s="589" t="s">
        <v>29</v>
      </c>
      <c r="F100" s="590"/>
      <c r="G100" s="590"/>
      <c r="H100" s="590"/>
      <c r="I100" s="590"/>
      <c r="J100" s="590"/>
      <c r="K100" s="590"/>
      <c r="L100" s="590"/>
      <c r="M100" s="590"/>
      <c r="N100" s="454"/>
      <c r="O100" s="157"/>
      <c r="P100" s="157"/>
      <c r="Q100" s="157"/>
      <c r="R100" s="157"/>
      <c r="S100" s="157"/>
      <c r="T100" s="157"/>
      <c r="U100" s="157"/>
      <c r="V100" s="175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441"/>
      <c r="AK100" s="441"/>
      <c r="AL100" s="441"/>
      <c r="AM100" s="441"/>
      <c r="AN100" s="441"/>
      <c r="AO100" s="441"/>
      <c r="AP100" s="441"/>
      <c r="AQ100" s="448"/>
      <c r="CG100" s="42"/>
      <c r="CH100" s="42"/>
      <c r="CI100" s="42"/>
      <c r="CJ100" s="42"/>
      <c r="CK100" s="42"/>
      <c r="CL100" s="42"/>
    </row>
    <row r="101" spans="1:90" ht="16.149999999999999" customHeight="1" x14ac:dyDescent="0.2">
      <c r="A101" s="585"/>
      <c r="B101" s="589"/>
      <c r="C101" s="590"/>
      <c r="D101" s="591"/>
      <c r="E101" s="680" t="s">
        <v>22</v>
      </c>
      <c r="F101" s="681"/>
      <c r="G101" s="680" t="s">
        <v>23</v>
      </c>
      <c r="H101" s="681"/>
      <c r="I101" s="680" t="s">
        <v>24</v>
      </c>
      <c r="J101" s="681"/>
      <c r="K101" s="680" t="s">
        <v>21</v>
      </c>
      <c r="L101" s="681"/>
      <c r="M101" s="680" t="s">
        <v>20</v>
      </c>
      <c r="N101" s="681"/>
      <c r="O101" s="157"/>
      <c r="P101" s="157"/>
      <c r="Q101" s="157"/>
      <c r="R101" s="157"/>
      <c r="S101" s="157"/>
      <c r="T101" s="157"/>
      <c r="U101" s="157"/>
      <c r="V101" s="157"/>
      <c r="W101" s="175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441"/>
      <c r="AK101" s="441"/>
      <c r="AL101" s="441"/>
      <c r="AM101" s="441"/>
      <c r="AN101" s="441"/>
      <c r="AO101" s="441"/>
      <c r="AP101" s="441"/>
      <c r="AQ101" s="448"/>
      <c r="CG101" s="42"/>
      <c r="CH101" s="42"/>
      <c r="CI101" s="42"/>
      <c r="CJ101" s="42"/>
      <c r="CK101" s="42"/>
      <c r="CL101" s="42"/>
    </row>
    <row r="102" spans="1:90" ht="16.149999999999999" customHeight="1" x14ac:dyDescent="0.2">
      <c r="A102" s="569"/>
      <c r="B102" s="76" t="s">
        <v>14</v>
      </c>
      <c r="C102" s="13" t="s">
        <v>15</v>
      </c>
      <c r="D102" s="535" t="s">
        <v>16</v>
      </c>
      <c r="E102" s="32" t="s">
        <v>15</v>
      </c>
      <c r="F102" s="545" t="s">
        <v>16</v>
      </c>
      <c r="G102" s="32" t="s">
        <v>15</v>
      </c>
      <c r="H102" s="545" t="s">
        <v>16</v>
      </c>
      <c r="I102" s="32" t="s">
        <v>15</v>
      </c>
      <c r="J102" s="545" t="s">
        <v>16</v>
      </c>
      <c r="K102" s="32" t="s">
        <v>15</v>
      </c>
      <c r="L102" s="545" t="s">
        <v>16</v>
      </c>
      <c r="M102" s="32" t="s">
        <v>15</v>
      </c>
      <c r="N102" s="545" t="s">
        <v>16</v>
      </c>
      <c r="O102" s="276"/>
      <c r="P102" s="157"/>
      <c r="Q102" s="265"/>
      <c r="R102" s="157"/>
      <c r="S102" s="157"/>
      <c r="T102" s="157"/>
      <c r="U102" s="157"/>
      <c r="V102" s="157"/>
      <c r="W102" s="157"/>
      <c r="X102" s="157"/>
      <c r="Y102" s="157"/>
      <c r="Z102" s="157"/>
      <c r="AA102" s="175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CG102" s="42"/>
      <c r="CH102" s="42"/>
      <c r="CI102" s="42"/>
      <c r="CJ102" s="42"/>
      <c r="CK102" s="42"/>
      <c r="CL102" s="42"/>
    </row>
    <row r="103" spans="1:90" ht="16.149999999999999" customHeight="1" x14ac:dyDescent="0.2">
      <c r="A103" s="64" t="s">
        <v>106</v>
      </c>
      <c r="B103" s="90">
        <f>SUM(C103:D103)</f>
        <v>0</v>
      </c>
      <c r="C103" s="91">
        <f>SUM(E103+G103+I103+K103+M103)</f>
        <v>0</v>
      </c>
      <c r="D103" s="2">
        <f>SUM(F103+H103+J103+L103+N103)</f>
        <v>0</v>
      </c>
      <c r="E103" s="277"/>
      <c r="F103" s="278"/>
      <c r="G103" s="277"/>
      <c r="H103" s="278"/>
      <c r="I103" s="277"/>
      <c r="J103" s="279"/>
      <c r="K103" s="277"/>
      <c r="L103" s="279"/>
      <c r="M103" s="280"/>
      <c r="N103" s="279"/>
      <c r="O103" s="456"/>
      <c r="P103" s="157"/>
      <c r="Q103" s="265"/>
      <c r="R103" s="157"/>
      <c r="S103" s="157"/>
      <c r="T103" s="157"/>
      <c r="U103" s="157"/>
      <c r="V103" s="157"/>
      <c r="W103" s="157"/>
      <c r="X103" s="157"/>
      <c r="Y103" s="157"/>
      <c r="Z103" s="157"/>
      <c r="AA103" s="175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CG103" s="42"/>
      <c r="CH103" s="42"/>
      <c r="CI103" s="42"/>
      <c r="CJ103" s="42"/>
      <c r="CK103" s="42"/>
      <c r="CL103" s="42"/>
    </row>
    <row r="104" spans="1:90" ht="25.15" customHeight="1" x14ac:dyDescent="0.2">
      <c r="A104" s="17" t="s">
        <v>107</v>
      </c>
      <c r="B104" s="45">
        <f>SUM(C104:D104)</f>
        <v>0</v>
      </c>
      <c r="C104" s="46">
        <f>SUM(E104+G104+I104+K104+M104)</f>
        <v>0</v>
      </c>
      <c r="D104" s="70">
        <f>SUM(F104+H104+J104+L104+N104)</f>
        <v>0</v>
      </c>
      <c r="E104" s="282"/>
      <c r="F104" s="283"/>
      <c r="G104" s="282"/>
      <c r="H104" s="284"/>
      <c r="I104" s="282"/>
      <c r="J104" s="283"/>
      <c r="K104" s="282"/>
      <c r="L104" s="283"/>
      <c r="M104" s="285"/>
      <c r="N104" s="284"/>
      <c r="O104" s="456"/>
      <c r="P104" s="157"/>
      <c r="Q104" s="265"/>
      <c r="R104" s="157"/>
      <c r="S104" s="157"/>
      <c r="T104" s="157"/>
      <c r="U104" s="157"/>
      <c r="V104" s="157"/>
      <c r="W104" s="157"/>
      <c r="X104" s="157"/>
      <c r="Y104" s="157"/>
      <c r="Z104" s="157"/>
      <c r="AA104" s="175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CG104" s="42"/>
      <c r="CH104" s="42"/>
      <c r="CI104" s="42"/>
      <c r="CJ104" s="42"/>
      <c r="CK104" s="42"/>
      <c r="CL104" s="42"/>
    </row>
    <row r="105" spans="1:90" x14ac:dyDescent="0.2">
      <c r="A105" s="271"/>
      <c r="B105" s="157"/>
      <c r="C105" s="265"/>
      <c r="D105" s="157"/>
      <c r="E105" s="157"/>
      <c r="F105" s="157"/>
      <c r="G105" s="157"/>
      <c r="H105" s="157"/>
      <c r="I105" s="157"/>
      <c r="J105" s="157"/>
      <c r="K105" s="157"/>
      <c r="L105" s="157"/>
      <c r="M105" s="175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</row>
    <row r="106" spans="1:90" x14ac:dyDescent="0.2">
      <c r="O106" s="51"/>
      <c r="P106" s="51"/>
      <c r="Q106" s="51"/>
      <c r="R106" s="51"/>
      <c r="S106" s="51"/>
    </row>
    <row r="107" spans="1:90" x14ac:dyDescent="0.2">
      <c r="O107" s="51"/>
      <c r="P107" s="51"/>
      <c r="Q107" s="51"/>
      <c r="R107" s="51"/>
      <c r="S107" s="51"/>
    </row>
    <row r="108" spans="1:90" x14ac:dyDescent="0.2">
      <c r="O108" s="51"/>
      <c r="P108" s="51"/>
      <c r="Q108" s="51"/>
      <c r="R108" s="51"/>
      <c r="S108" s="51"/>
    </row>
    <row r="109" spans="1:90" x14ac:dyDescent="0.2">
      <c r="O109" s="51"/>
      <c r="P109" s="51"/>
      <c r="Q109" s="51"/>
      <c r="R109" s="51"/>
      <c r="S109" s="51"/>
    </row>
    <row r="110" spans="1:90" x14ac:dyDescent="0.2">
      <c r="O110" s="51"/>
      <c r="P110" s="51"/>
      <c r="Q110" s="51"/>
      <c r="R110" s="51"/>
      <c r="S110" s="51"/>
    </row>
    <row r="111" spans="1:90" x14ac:dyDescent="0.2">
      <c r="O111" s="51"/>
      <c r="P111" s="51"/>
      <c r="Q111" s="51"/>
      <c r="R111" s="51"/>
      <c r="S111" s="51"/>
    </row>
    <row r="185" spans="1:104" ht="14.25" customHeight="1" x14ac:dyDescent="0.2"/>
    <row r="186" spans="1:104" s="52" customFormat="1" ht="16.5" hidden="1" customHeight="1" x14ac:dyDescent="0.2">
      <c r="A186" s="52">
        <f>SUM(C23,C24:C26,C30,C43:C44,C49:C70,B103:B104,B82:D89,B98,C35:C38,C74:J77)</f>
        <v>1026</v>
      </c>
      <c r="B186" s="52">
        <f>SUM(CG8:CL104)</f>
        <v>0</v>
      </c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</row>
    <row r="187" spans="1:104" ht="16.5" customHeight="1" x14ac:dyDescent="0.2"/>
    <row r="188" spans="1:104" ht="15.6" customHeight="1" x14ac:dyDescent="0.2"/>
  </sheetData>
  <mergeCells count="124">
    <mergeCell ref="A80:A81"/>
    <mergeCell ref="B80:B81"/>
    <mergeCell ref="C80:C81"/>
    <mergeCell ref="D80:D81"/>
    <mergeCell ref="B91:B92"/>
    <mergeCell ref="C91:D91"/>
    <mergeCell ref="A100:A102"/>
    <mergeCell ref="B100:D101"/>
    <mergeCell ref="E100:M100"/>
    <mergeCell ref="E101:F101"/>
    <mergeCell ref="G101:H101"/>
    <mergeCell ref="I101:J101"/>
    <mergeCell ref="K101:L101"/>
    <mergeCell ref="M101:N101"/>
    <mergeCell ref="A91:A92"/>
    <mergeCell ref="A72:B73"/>
    <mergeCell ref="C72:D72"/>
    <mergeCell ref="E72:F72"/>
    <mergeCell ref="G72:H72"/>
    <mergeCell ref="I72:J72"/>
    <mergeCell ref="A74:B74"/>
    <mergeCell ref="A75:B75"/>
    <mergeCell ref="A76:B76"/>
    <mergeCell ref="A77:B77"/>
    <mergeCell ref="AN46:AN48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F28:AG28"/>
    <mergeCell ref="AH28:AI28"/>
    <mergeCell ref="AJ28:AK28"/>
    <mergeCell ref="AL28:AM28"/>
    <mergeCell ref="C40:E41"/>
    <mergeCell ref="F40:AM40"/>
    <mergeCell ref="AN40:AN42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13:A23"/>
    <mergeCell ref="A25:A26"/>
    <mergeCell ref="A28:A29"/>
    <mergeCell ref="B28:B29"/>
    <mergeCell ref="C28:E28"/>
    <mergeCell ref="F28:G28"/>
    <mergeCell ref="H28:I28"/>
    <mergeCell ref="J28:K28"/>
    <mergeCell ref="L28:M28"/>
    <mergeCell ref="A6:W6"/>
    <mergeCell ref="A10:A12"/>
    <mergeCell ref="B10:B12"/>
    <mergeCell ref="C10:E11"/>
    <mergeCell ref="F10:AM10"/>
    <mergeCell ref="AN10:AN12"/>
    <mergeCell ref="AO10:AO12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49:A54"/>
    <mergeCell ref="A55:A56"/>
    <mergeCell ref="A57:A60"/>
    <mergeCell ref="A61:A62"/>
    <mergeCell ref="A63:A64"/>
    <mergeCell ref="A65:A70"/>
    <mergeCell ref="C33:C34"/>
    <mergeCell ref="A33:A34"/>
    <mergeCell ref="B33:B34"/>
    <mergeCell ref="A35:A36"/>
    <mergeCell ref="A37:A38"/>
    <mergeCell ref="A40:B42"/>
    <mergeCell ref="A45:M45"/>
    <mergeCell ref="A46:B48"/>
    <mergeCell ref="C46:E47"/>
    <mergeCell ref="F46:AM46"/>
  </mergeCells>
  <dataValidations count="2">
    <dataValidation allowBlank="1" showInputMessage="1" showErrorMessage="1" errorTitle="ERROR" error="Por Favor ingrese solo Números." sqref="E105:N1048576 K71:N102 C78:D81 A1:A1048576 B98:D1048576 B90:D92 F31:AM42 F45:AN48 F71:J73 E78:J102 D1:E73 F27:AM29 O71:AN1048576 C39:C73 C1:C34 AN27:AN42 B31:B81 B1:B29 F23:AO23 AP1:XFD1048576 AO27:AO1048576 F1:AO12" xr:uid="{64460515-028C-4EEC-9190-9AA0E22F59DE}"/>
    <dataValidation type="whole" allowBlank="1" showInputMessage="1" showErrorMessage="1" errorTitle="Error de ingreso" error="Debe ingresar sólo números enteros positivos." sqref="F13:AO22 F24:AO26 B30 F30:AM30 F43:AN44 C35:C38 F49:AN70 C74:J77 B82:D89 B93:D97 E103:N104" xr:uid="{547BA6C1-F413-4FEF-A76D-4892B31FDE3A}">
      <formula1>0</formula1>
      <formula2>1000000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Z188"/>
  <sheetViews>
    <sheetView tabSelected="1" workbookViewId="0">
      <selection activeCell="A72" sqref="A1:XFD1048576"/>
    </sheetView>
  </sheetViews>
  <sheetFormatPr baseColWidth="10" defaultColWidth="11.42578125" defaultRowHeight="14.25" x14ac:dyDescent="0.2"/>
  <cols>
    <col min="1" max="1" width="48.140625" style="37" customWidth="1"/>
    <col min="2" max="2" width="23.28515625" style="37" customWidth="1"/>
    <col min="3" max="3" width="14.85546875" style="37" customWidth="1"/>
    <col min="4" max="4" width="16.28515625" style="37" customWidth="1"/>
    <col min="5" max="73" width="11.42578125" style="37"/>
    <col min="74" max="75" width="12.140625" style="37" customWidth="1"/>
    <col min="76" max="77" width="12.140625" style="38" customWidth="1"/>
    <col min="78" max="78" width="12.28515625" style="38" customWidth="1"/>
    <col min="79" max="104" width="12.28515625" style="39" hidden="1" customWidth="1"/>
    <col min="105" max="105" width="12.28515625" style="37" customWidth="1"/>
    <col min="106" max="16384" width="11.42578125" style="37"/>
  </cols>
  <sheetData>
    <row r="1" spans="1:90" ht="16.149999999999999" customHeight="1" x14ac:dyDescent="0.2">
      <c r="A1" s="36" t="s">
        <v>0</v>
      </c>
    </row>
    <row r="2" spans="1:90" ht="16.149999999999999" customHeight="1" x14ac:dyDescent="0.2">
      <c r="A2" s="36" t="str">
        <f>CONCATENATE("COMUNA: ",[13]NOMBRE!B2," - ","( ",[13]NOMBRE!C2,[13]NOMBRE!D2,[13]NOMBRE!E2,[13]NOMBRE!F2,[13]NOMBRE!G2," )")</f>
        <v>COMUNA: LINARES - ( 07401 )</v>
      </c>
    </row>
    <row r="3" spans="1:90" ht="16.149999999999999" customHeight="1" x14ac:dyDescent="0.2">
      <c r="A3" s="36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</row>
    <row r="4" spans="1:90" ht="16.149999999999999" customHeight="1" x14ac:dyDescent="0.2">
      <c r="A4" s="36" t="str">
        <f>CONCATENATE("MES: ",[13]NOMBRE!B6," - ","( ",[13]NOMBRE!C6,[13]NOMBRE!D6," )")</f>
        <v>MES: DICIEMBRE - ( 12 )</v>
      </c>
    </row>
    <row r="5" spans="1:90" ht="16.149999999999999" customHeight="1" x14ac:dyDescent="0.2">
      <c r="A5" s="36" t="str">
        <f>CONCATENATE("AÑO: ",[13]NOMBRE!B7)</f>
        <v>AÑO: 2018</v>
      </c>
    </row>
    <row r="6" spans="1:90" ht="15" x14ac:dyDescent="0.2">
      <c r="A6" s="584" t="s">
        <v>30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spans="1:90" ht="15" x14ac:dyDescent="0.2">
      <c r="A7" s="553"/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3"/>
      <c r="V7" s="553"/>
      <c r="W7" s="553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1:90" ht="31.15" customHeight="1" x14ac:dyDescent="0.2">
      <c r="A8" s="103" t="s">
        <v>31</v>
      </c>
      <c r="B8" s="104"/>
      <c r="C8" s="105"/>
      <c r="D8" s="105"/>
      <c r="E8" s="105"/>
      <c r="F8" s="105"/>
      <c r="G8" s="105"/>
      <c r="H8" s="105"/>
      <c r="I8" s="106"/>
      <c r="J8" s="104"/>
      <c r="K8" s="107"/>
      <c r="L8" s="105"/>
      <c r="M8" s="56"/>
      <c r="N8" s="56"/>
      <c r="O8" s="56"/>
      <c r="P8" s="56"/>
      <c r="Q8" s="56"/>
      <c r="R8" s="56"/>
      <c r="S8" s="56"/>
      <c r="T8" s="56"/>
      <c r="U8" s="56"/>
      <c r="V8" s="108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CG8" s="42"/>
      <c r="CH8" s="42"/>
      <c r="CI8" s="42"/>
      <c r="CJ8" s="42"/>
      <c r="CK8" s="42"/>
      <c r="CL8" s="42"/>
    </row>
    <row r="9" spans="1:90" ht="31.15" customHeight="1" x14ac:dyDescent="0.2">
      <c r="A9" s="109" t="s">
        <v>32</v>
      </c>
      <c r="B9" s="110"/>
      <c r="C9" s="110"/>
      <c r="D9" s="110"/>
      <c r="E9" s="110"/>
      <c r="F9" s="110"/>
      <c r="G9" s="110"/>
      <c r="H9" s="110"/>
      <c r="I9" s="110"/>
      <c r="J9" s="110"/>
      <c r="K9" s="111"/>
      <c r="L9" s="110"/>
      <c r="M9" s="112"/>
      <c r="N9" s="112"/>
      <c r="O9" s="56"/>
      <c r="P9" s="56"/>
      <c r="Q9" s="56"/>
      <c r="R9" s="56"/>
      <c r="S9" s="56"/>
      <c r="T9" s="56"/>
      <c r="U9" s="56"/>
      <c r="V9" s="108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8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CG9" s="42"/>
      <c r="CH9" s="42"/>
      <c r="CI9" s="42"/>
      <c r="CJ9" s="42"/>
      <c r="CK9" s="42"/>
      <c r="CL9" s="42"/>
    </row>
    <row r="10" spans="1:90" ht="25.15" customHeight="1" x14ac:dyDescent="0.2">
      <c r="A10" s="676" t="s">
        <v>19</v>
      </c>
      <c r="B10" s="676" t="s">
        <v>33</v>
      </c>
      <c r="C10" s="677" t="s">
        <v>28</v>
      </c>
      <c r="D10" s="678"/>
      <c r="E10" s="679"/>
      <c r="F10" s="680" t="s">
        <v>29</v>
      </c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3"/>
      <c r="AL10" s="633"/>
      <c r="AM10" s="681"/>
      <c r="AN10" s="679" t="s">
        <v>1</v>
      </c>
      <c r="AO10" s="686" t="s">
        <v>18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CG10" s="42"/>
      <c r="CH10" s="42"/>
      <c r="CI10" s="42"/>
      <c r="CJ10" s="42"/>
      <c r="CK10" s="42"/>
      <c r="CL10" s="42"/>
    </row>
    <row r="11" spans="1:90" ht="19.5" customHeight="1" x14ac:dyDescent="0.2">
      <c r="A11" s="585"/>
      <c r="B11" s="585"/>
      <c r="C11" s="589"/>
      <c r="D11" s="590"/>
      <c r="E11" s="591"/>
      <c r="F11" s="680" t="s">
        <v>22</v>
      </c>
      <c r="G11" s="681"/>
      <c r="H11" s="680" t="s">
        <v>23</v>
      </c>
      <c r="I11" s="681"/>
      <c r="J11" s="680" t="s">
        <v>24</v>
      </c>
      <c r="K11" s="681"/>
      <c r="L11" s="680" t="s">
        <v>21</v>
      </c>
      <c r="M11" s="681"/>
      <c r="N11" s="680" t="s">
        <v>20</v>
      </c>
      <c r="O11" s="681"/>
      <c r="P11" s="687" t="s">
        <v>2</v>
      </c>
      <c r="Q11" s="688"/>
      <c r="R11" s="687" t="s">
        <v>3</v>
      </c>
      <c r="S11" s="688"/>
      <c r="T11" s="687" t="s">
        <v>4</v>
      </c>
      <c r="U11" s="688"/>
      <c r="V11" s="687" t="s">
        <v>5</v>
      </c>
      <c r="W11" s="688"/>
      <c r="X11" s="687" t="s">
        <v>6</v>
      </c>
      <c r="Y11" s="688"/>
      <c r="Z11" s="687" t="s">
        <v>7</v>
      </c>
      <c r="AA11" s="688"/>
      <c r="AB11" s="687" t="s">
        <v>8</v>
      </c>
      <c r="AC11" s="688"/>
      <c r="AD11" s="687" t="s">
        <v>9</v>
      </c>
      <c r="AE11" s="688"/>
      <c r="AF11" s="687" t="s">
        <v>10</v>
      </c>
      <c r="AG11" s="688"/>
      <c r="AH11" s="687" t="s">
        <v>11</v>
      </c>
      <c r="AI11" s="688"/>
      <c r="AJ11" s="687" t="s">
        <v>12</v>
      </c>
      <c r="AK11" s="688"/>
      <c r="AL11" s="687" t="s">
        <v>13</v>
      </c>
      <c r="AM11" s="688"/>
      <c r="AN11" s="595"/>
      <c r="AO11" s="597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CG11" s="42"/>
      <c r="CH11" s="42"/>
      <c r="CI11" s="42"/>
      <c r="CJ11" s="42"/>
      <c r="CK11" s="42"/>
      <c r="CL11" s="42"/>
    </row>
    <row r="12" spans="1:90" ht="19.5" customHeight="1" x14ac:dyDescent="0.2">
      <c r="A12" s="569"/>
      <c r="B12" s="569"/>
      <c r="C12" s="470" t="s">
        <v>14</v>
      </c>
      <c r="D12" s="326" t="s">
        <v>15</v>
      </c>
      <c r="E12" s="552" t="s">
        <v>16</v>
      </c>
      <c r="F12" s="32" t="s">
        <v>15</v>
      </c>
      <c r="G12" s="552" t="s">
        <v>16</v>
      </c>
      <c r="H12" s="32" t="s">
        <v>15</v>
      </c>
      <c r="I12" s="552" t="s">
        <v>16</v>
      </c>
      <c r="J12" s="32" t="s">
        <v>15</v>
      </c>
      <c r="K12" s="552" t="s">
        <v>16</v>
      </c>
      <c r="L12" s="32" t="s">
        <v>15</v>
      </c>
      <c r="M12" s="552" t="s">
        <v>16</v>
      </c>
      <c r="N12" s="32" t="s">
        <v>15</v>
      </c>
      <c r="O12" s="552" t="s">
        <v>16</v>
      </c>
      <c r="P12" s="32" t="s">
        <v>15</v>
      </c>
      <c r="Q12" s="552" t="s">
        <v>16</v>
      </c>
      <c r="R12" s="32" t="s">
        <v>15</v>
      </c>
      <c r="S12" s="552" t="s">
        <v>16</v>
      </c>
      <c r="T12" s="32" t="s">
        <v>15</v>
      </c>
      <c r="U12" s="552" t="s">
        <v>16</v>
      </c>
      <c r="V12" s="32" t="s">
        <v>15</v>
      </c>
      <c r="W12" s="552" t="s">
        <v>16</v>
      </c>
      <c r="X12" s="32" t="s">
        <v>15</v>
      </c>
      <c r="Y12" s="552" t="s">
        <v>16</v>
      </c>
      <c r="Z12" s="32" t="s">
        <v>15</v>
      </c>
      <c r="AA12" s="552" t="s">
        <v>16</v>
      </c>
      <c r="AB12" s="32" t="s">
        <v>15</v>
      </c>
      <c r="AC12" s="552" t="s">
        <v>16</v>
      </c>
      <c r="AD12" s="32" t="s">
        <v>15</v>
      </c>
      <c r="AE12" s="552" t="s">
        <v>16</v>
      </c>
      <c r="AF12" s="32" t="s">
        <v>15</v>
      </c>
      <c r="AG12" s="552" t="s">
        <v>16</v>
      </c>
      <c r="AH12" s="32" t="s">
        <v>15</v>
      </c>
      <c r="AI12" s="552" t="s">
        <v>16</v>
      </c>
      <c r="AJ12" s="32" t="s">
        <v>15</v>
      </c>
      <c r="AK12" s="552" t="s">
        <v>16</v>
      </c>
      <c r="AL12" s="32" t="s">
        <v>15</v>
      </c>
      <c r="AM12" s="552" t="s">
        <v>16</v>
      </c>
      <c r="AN12" s="591"/>
      <c r="AO12" s="598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CG12" s="42"/>
      <c r="CH12" s="42"/>
      <c r="CI12" s="42"/>
      <c r="CJ12" s="42"/>
      <c r="CK12" s="42"/>
      <c r="CL12" s="42"/>
    </row>
    <row r="13" spans="1:90" ht="16.149999999999999" customHeight="1" x14ac:dyDescent="0.2">
      <c r="A13" s="682" t="s">
        <v>34</v>
      </c>
      <c r="B13" s="65" t="s">
        <v>35</v>
      </c>
      <c r="C13" s="90">
        <f t="shared" ref="C13:C26" si="0">SUM(D13+E13)</f>
        <v>0</v>
      </c>
      <c r="D13" s="91">
        <f t="shared" ref="D13:D26" si="1">SUM(F13+H13+J13+L13+N13+P13+R13+T13+V13+X13+Z13+AB13+AD13+AF13+AH13+AJ13+AL13)</f>
        <v>0</v>
      </c>
      <c r="E13" s="2">
        <f t="shared" ref="E13:E26" si="2">SUM(G13+I13+K13+M13+O13+Q13+S13+U13+W13+Y13+AA13+AC13+AE13+AG13+AI13+AK13+AM13)</f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5">
        <v>0</v>
      </c>
      <c r="L13" s="3">
        <v>0</v>
      </c>
      <c r="M13" s="5">
        <v>0</v>
      </c>
      <c r="N13" s="3">
        <v>0</v>
      </c>
      <c r="O13" s="5">
        <v>0</v>
      </c>
      <c r="P13" s="3">
        <v>0</v>
      </c>
      <c r="Q13" s="5">
        <v>0</v>
      </c>
      <c r="R13" s="3">
        <v>0</v>
      </c>
      <c r="S13" s="5">
        <v>0</v>
      </c>
      <c r="T13" s="3">
        <v>0</v>
      </c>
      <c r="U13" s="5">
        <v>0</v>
      </c>
      <c r="V13" s="3">
        <v>0</v>
      </c>
      <c r="W13" s="5">
        <v>0</v>
      </c>
      <c r="X13" s="3">
        <v>0</v>
      </c>
      <c r="Y13" s="5">
        <v>0</v>
      </c>
      <c r="Z13" s="3">
        <v>0</v>
      </c>
      <c r="AA13" s="5">
        <v>0</v>
      </c>
      <c r="AB13" s="3">
        <v>0</v>
      </c>
      <c r="AC13" s="5">
        <v>0</v>
      </c>
      <c r="AD13" s="3">
        <v>0</v>
      </c>
      <c r="AE13" s="5">
        <v>0</v>
      </c>
      <c r="AF13" s="3">
        <v>0</v>
      </c>
      <c r="AG13" s="5">
        <v>0</v>
      </c>
      <c r="AH13" s="3">
        <v>0</v>
      </c>
      <c r="AI13" s="5">
        <v>0</v>
      </c>
      <c r="AJ13" s="3">
        <v>0</v>
      </c>
      <c r="AK13" s="5">
        <v>0</v>
      </c>
      <c r="AL13" s="21">
        <v>0</v>
      </c>
      <c r="AM13" s="5">
        <v>0</v>
      </c>
      <c r="AN13" s="4">
        <v>0</v>
      </c>
      <c r="AO13" s="4">
        <v>0</v>
      </c>
      <c r="AP13" s="6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40"/>
      <c r="BC13" s="40"/>
      <c r="BD13" s="40"/>
      <c r="CB13" s="41"/>
      <c r="CG13" s="42">
        <v>0</v>
      </c>
      <c r="CH13" s="42">
        <v>0</v>
      </c>
      <c r="CI13" s="42">
        <v>0</v>
      </c>
      <c r="CJ13" s="42"/>
      <c r="CK13" s="42"/>
      <c r="CL13" s="42"/>
    </row>
    <row r="14" spans="1:90" ht="16.149999999999999" customHeight="1" x14ac:dyDescent="0.2">
      <c r="A14" s="601"/>
      <c r="B14" s="66" t="s">
        <v>36</v>
      </c>
      <c r="C14" s="114">
        <f t="shared" si="0"/>
        <v>22</v>
      </c>
      <c r="D14" s="115">
        <f t="shared" si="1"/>
        <v>8</v>
      </c>
      <c r="E14" s="69">
        <f t="shared" si="2"/>
        <v>14</v>
      </c>
      <c r="F14" s="7">
        <v>0</v>
      </c>
      <c r="G14" s="14">
        <v>1</v>
      </c>
      <c r="H14" s="7">
        <v>2</v>
      </c>
      <c r="I14" s="14">
        <v>0</v>
      </c>
      <c r="J14" s="7">
        <v>1</v>
      </c>
      <c r="K14" s="8">
        <v>1</v>
      </c>
      <c r="L14" s="7">
        <v>1</v>
      </c>
      <c r="M14" s="8">
        <v>4</v>
      </c>
      <c r="N14" s="7">
        <v>0</v>
      </c>
      <c r="O14" s="8">
        <v>0</v>
      </c>
      <c r="P14" s="7">
        <v>1</v>
      </c>
      <c r="Q14" s="8">
        <v>2</v>
      </c>
      <c r="R14" s="7">
        <v>2</v>
      </c>
      <c r="S14" s="8">
        <v>2</v>
      </c>
      <c r="T14" s="7">
        <v>0</v>
      </c>
      <c r="U14" s="8">
        <v>1</v>
      </c>
      <c r="V14" s="7">
        <v>1</v>
      </c>
      <c r="W14" s="8">
        <v>0</v>
      </c>
      <c r="X14" s="7">
        <v>0</v>
      </c>
      <c r="Y14" s="8">
        <v>0</v>
      </c>
      <c r="Z14" s="7">
        <v>0</v>
      </c>
      <c r="AA14" s="8">
        <v>2</v>
      </c>
      <c r="AB14" s="7">
        <v>0</v>
      </c>
      <c r="AC14" s="8">
        <v>0</v>
      </c>
      <c r="AD14" s="7">
        <v>0</v>
      </c>
      <c r="AE14" s="8">
        <v>0</v>
      </c>
      <c r="AF14" s="7">
        <v>0</v>
      </c>
      <c r="AG14" s="8">
        <v>1</v>
      </c>
      <c r="AH14" s="7">
        <v>0</v>
      </c>
      <c r="AI14" s="8">
        <v>0</v>
      </c>
      <c r="AJ14" s="7">
        <v>0</v>
      </c>
      <c r="AK14" s="8">
        <v>0</v>
      </c>
      <c r="AL14" s="15">
        <v>0</v>
      </c>
      <c r="AM14" s="8">
        <v>0</v>
      </c>
      <c r="AN14" s="14">
        <v>22</v>
      </c>
      <c r="AO14" s="14">
        <v>0</v>
      </c>
      <c r="AP14" s="6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40"/>
      <c r="BC14" s="40"/>
      <c r="BD14" s="40"/>
      <c r="CA14" s="41"/>
      <c r="CB14" s="41"/>
      <c r="CG14" s="42">
        <v>0</v>
      </c>
      <c r="CH14" s="42">
        <v>0</v>
      </c>
      <c r="CI14" s="42">
        <v>0</v>
      </c>
      <c r="CJ14" s="42"/>
      <c r="CK14" s="42"/>
      <c r="CL14" s="42"/>
    </row>
    <row r="15" spans="1:90" ht="16.149999999999999" customHeight="1" x14ac:dyDescent="0.2">
      <c r="A15" s="601"/>
      <c r="B15" s="66" t="s">
        <v>37</v>
      </c>
      <c r="C15" s="114">
        <f t="shared" si="0"/>
        <v>204</v>
      </c>
      <c r="D15" s="115">
        <f t="shared" si="1"/>
        <v>82</v>
      </c>
      <c r="E15" s="69">
        <f t="shared" si="2"/>
        <v>122</v>
      </c>
      <c r="F15" s="7">
        <v>0</v>
      </c>
      <c r="G15" s="14">
        <v>0</v>
      </c>
      <c r="H15" s="7">
        <v>0</v>
      </c>
      <c r="I15" s="14">
        <v>0</v>
      </c>
      <c r="J15" s="7">
        <v>0</v>
      </c>
      <c r="K15" s="8">
        <v>0</v>
      </c>
      <c r="L15" s="7">
        <v>0</v>
      </c>
      <c r="M15" s="8">
        <v>0</v>
      </c>
      <c r="N15" s="7">
        <v>1</v>
      </c>
      <c r="O15" s="8">
        <v>1</v>
      </c>
      <c r="P15" s="7">
        <v>10</v>
      </c>
      <c r="Q15" s="8">
        <v>6</v>
      </c>
      <c r="R15" s="7">
        <v>11</v>
      </c>
      <c r="S15" s="8">
        <v>4</v>
      </c>
      <c r="T15" s="7">
        <v>9</v>
      </c>
      <c r="U15" s="8">
        <v>7</v>
      </c>
      <c r="V15" s="7">
        <v>5</v>
      </c>
      <c r="W15" s="8">
        <v>11</v>
      </c>
      <c r="X15" s="7">
        <v>6</v>
      </c>
      <c r="Y15" s="8">
        <v>19</v>
      </c>
      <c r="Z15" s="7">
        <v>8</v>
      </c>
      <c r="AA15" s="8">
        <v>20</v>
      </c>
      <c r="AB15" s="7">
        <v>14</v>
      </c>
      <c r="AC15" s="8">
        <v>24</v>
      </c>
      <c r="AD15" s="7">
        <v>11</v>
      </c>
      <c r="AE15" s="8">
        <v>16</v>
      </c>
      <c r="AF15" s="7">
        <v>4</v>
      </c>
      <c r="AG15" s="8">
        <v>8</v>
      </c>
      <c r="AH15" s="7">
        <v>2</v>
      </c>
      <c r="AI15" s="8">
        <v>3</v>
      </c>
      <c r="AJ15" s="7">
        <v>1</v>
      </c>
      <c r="AK15" s="8">
        <v>1</v>
      </c>
      <c r="AL15" s="15">
        <v>0</v>
      </c>
      <c r="AM15" s="8">
        <v>2</v>
      </c>
      <c r="AN15" s="14">
        <v>204</v>
      </c>
      <c r="AO15" s="14">
        <v>0</v>
      </c>
      <c r="AP15" s="6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40"/>
      <c r="BC15" s="40"/>
      <c r="BD15" s="40"/>
      <c r="CG15" s="42">
        <v>0</v>
      </c>
      <c r="CH15" s="42">
        <v>0</v>
      </c>
      <c r="CI15" s="42">
        <v>0</v>
      </c>
      <c r="CJ15" s="42"/>
      <c r="CK15" s="42"/>
      <c r="CL15" s="42"/>
    </row>
    <row r="16" spans="1:90" ht="16.149999999999999" customHeight="1" x14ac:dyDescent="0.2">
      <c r="A16" s="601"/>
      <c r="B16" s="66" t="s">
        <v>38</v>
      </c>
      <c r="C16" s="114">
        <f t="shared" si="0"/>
        <v>0</v>
      </c>
      <c r="D16" s="115">
        <f t="shared" si="1"/>
        <v>0</v>
      </c>
      <c r="E16" s="69">
        <f t="shared" si="2"/>
        <v>0</v>
      </c>
      <c r="F16" s="7"/>
      <c r="G16" s="14"/>
      <c r="H16" s="7"/>
      <c r="I16" s="14"/>
      <c r="J16" s="7"/>
      <c r="K16" s="8"/>
      <c r="L16" s="7"/>
      <c r="M16" s="8"/>
      <c r="N16" s="7"/>
      <c r="O16" s="8"/>
      <c r="P16" s="7"/>
      <c r="Q16" s="8"/>
      <c r="R16" s="7"/>
      <c r="S16" s="8"/>
      <c r="T16" s="7"/>
      <c r="U16" s="8"/>
      <c r="V16" s="7"/>
      <c r="W16" s="8"/>
      <c r="X16" s="7"/>
      <c r="Y16" s="8"/>
      <c r="Z16" s="7"/>
      <c r="AA16" s="8"/>
      <c r="AB16" s="7"/>
      <c r="AC16" s="8"/>
      <c r="AD16" s="7"/>
      <c r="AE16" s="8"/>
      <c r="AF16" s="7"/>
      <c r="AG16" s="8"/>
      <c r="AH16" s="7"/>
      <c r="AI16" s="8"/>
      <c r="AJ16" s="7"/>
      <c r="AK16" s="8"/>
      <c r="AL16" s="15"/>
      <c r="AM16" s="8"/>
      <c r="AN16" s="14"/>
      <c r="AO16" s="14"/>
      <c r="AP16" s="6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40"/>
      <c r="BC16" s="40"/>
      <c r="BD16" s="40"/>
      <c r="CB16" s="41"/>
      <c r="CG16" s="42">
        <v>0</v>
      </c>
      <c r="CH16" s="42">
        <v>0</v>
      </c>
      <c r="CI16" s="42">
        <v>0</v>
      </c>
      <c r="CJ16" s="42"/>
      <c r="CK16" s="42"/>
      <c r="CL16" s="42"/>
    </row>
    <row r="17" spans="1:90" ht="16.149999999999999" customHeight="1" x14ac:dyDescent="0.2">
      <c r="A17" s="601"/>
      <c r="B17" s="66" t="s">
        <v>39</v>
      </c>
      <c r="C17" s="114">
        <f t="shared" si="0"/>
        <v>227</v>
      </c>
      <c r="D17" s="115">
        <f t="shared" si="1"/>
        <v>131</v>
      </c>
      <c r="E17" s="69">
        <f t="shared" si="2"/>
        <v>96</v>
      </c>
      <c r="F17" s="7">
        <v>1</v>
      </c>
      <c r="G17" s="14">
        <v>0</v>
      </c>
      <c r="H17" s="7">
        <v>28</v>
      </c>
      <c r="I17" s="14">
        <v>1</v>
      </c>
      <c r="J17" s="7">
        <v>51</v>
      </c>
      <c r="K17" s="8">
        <v>15</v>
      </c>
      <c r="L17" s="7">
        <v>20</v>
      </c>
      <c r="M17" s="8">
        <v>32</v>
      </c>
      <c r="N17" s="7">
        <v>2</v>
      </c>
      <c r="O17" s="8">
        <v>1</v>
      </c>
      <c r="P17" s="7">
        <v>3</v>
      </c>
      <c r="Q17" s="8">
        <v>4</v>
      </c>
      <c r="R17" s="7">
        <v>1</v>
      </c>
      <c r="S17" s="8">
        <v>3</v>
      </c>
      <c r="T17" s="7">
        <v>2</v>
      </c>
      <c r="U17" s="8">
        <v>2</v>
      </c>
      <c r="V17" s="7">
        <v>0</v>
      </c>
      <c r="W17" s="8">
        <v>9</v>
      </c>
      <c r="X17" s="7">
        <v>2</v>
      </c>
      <c r="Y17" s="8">
        <v>7</v>
      </c>
      <c r="Z17" s="7">
        <v>6</v>
      </c>
      <c r="AA17" s="8">
        <v>6</v>
      </c>
      <c r="AB17" s="7">
        <v>7</v>
      </c>
      <c r="AC17" s="8">
        <v>6</v>
      </c>
      <c r="AD17" s="7">
        <v>6</v>
      </c>
      <c r="AE17" s="8">
        <v>3</v>
      </c>
      <c r="AF17" s="7">
        <v>0</v>
      </c>
      <c r="AG17" s="8">
        <v>7</v>
      </c>
      <c r="AH17" s="7">
        <v>1</v>
      </c>
      <c r="AI17" s="8">
        <v>0</v>
      </c>
      <c r="AJ17" s="7">
        <v>1</v>
      </c>
      <c r="AK17" s="8">
        <v>0</v>
      </c>
      <c r="AL17" s="15">
        <v>0</v>
      </c>
      <c r="AM17" s="8">
        <v>0</v>
      </c>
      <c r="AN17" s="14">
        <v>227</v>
      </c>
      <c r="AO17" s="14">
        <v>0</v>
      </c>
      <c r="AP17" s="6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40"/>
      <c r="BC17" s="40"/>
      <c r="BD17" s="40"/>
      <c r="CG17" s="42">
        <v>0</v>
      </c>
      <c r="CH17" s="42">
        <v>0</v>
      </c>
      <c r="CI17" s="42">
        <v>0</v>
      </c>
      <c r="CJ17" s="42"/>
      <c r="CK17" s="42"/>
      <c r="CL17" s="42"/>
    </row>
    <row r="18" spans="1:90" ht="16.149999999999999" customHeight="1" x14ac:dyDescent="0.2">
      <c r="A18" s="601"/>
      <c r="B18" s="66" t="s">
        <v>40</v>
      </c>
      <c r="C18" s="114">
        <f t="shared" si="0"/>
        <v>0</v>
      </c>
      <c r="D18" s="115">
        <f t="shared" si="1"/>
        <v>0</v>
      </c>
      <c r="E18" s="69">
        <f t="shared" si="2"/>
        <v>0</v>
      </c>
      <c r="F18" s="7"/>
      <c r="G18" s="14"/>
      <c r="H18" s="7"/>
      <c r="I18" s="14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15"/>
      <c r="AM18" s="8"/>
      <c r="AN18" s="14"/>
      <c r="AO18" s="14"/>
      <c r="AP18" s="6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40"/>
      <c r="BC18" s="40"/>
      <c r="BD18" s="40"/>
      <c r="CG18" s="42">
        <v>0</v>
      </c>
      <c r="CH18" s="42">
        <v>0</v>
      </c>
      <c r="CI18" s="42">
        <v>0</v>
      </c>
      <c r="CJ18" s="42"/>
      <c r="CK18" s="42"/>
      <c r="CL18" s="42"/>
    </row>
    <row r="19" spans="1:90" ht="16.149999999999999" customHeight="1" x14ac:dyDescent="0.2">
      <c r="A19" s="601"/>
      <c r="B19" s="66" t="s">
        <v>41</v>
      </c>
      <c r="C19" s="116">
        <f t="shared" si="0"/>
        <v>0</v>
      </c>
      <c r="D19" s="117">
        <f t="shared" si="1"/>
        <v>0</v>
      </c>
      <c r="E19" s="23">
        <f t="shared" si="2"/>
        <v>0</v>
      </c>
      <c r="F19" s="24"/>
      <c r="G19" s="25"/>
      <c r="H19" s="24"/>
      <c r="I19" s="25"/>
      <c r="J19" s="24"/>
      <c r="K19" s="26"/>
      <c r="L19" s="24"/>
      <c r="M19" s="26"/>
      <c r="N19" s="24"/>
      <c r="O19" s="26"/>
      <c r="P19" s="24"/>
      <c r="Q19" s="26"/>
      <c r="R19" s="24"/>
      <c r="S19" s="26"/>
      <c r="T19" s="24"/>
      <c r="U19" s="26"/>
      <c r="V19" s="24"/>
      <c r="W19" s="26"/>
      <c r="X19" s="24"/>
      <c r="Y19" s="26"/>
      <c r="Z19" s="24"/>
      <c r="AA19" s="26"/>
      <c r="AB19" s="24"/>
      <c r="AC19" s="26"/>
      <c r="AD19" s="24"/>
      <c r="AE19" s="26"/>
      <c r="AF19" s="24"/>
      <c r="AG19" s="26"/>
      <c r="AH19" s="24"/>
      <c r="AI19" s="26"/>
      <c r="AJ19" s="24"/>
      <c r="AK19" s="26"/>
      <c r="AL19" s="27"/>
      <c r="AM19" s="26"/>
      <c r="AN19" s="25"/>
      <c r="AO19" s="25"/>
      <c r="AP19" s="6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40"/>
      <c r="BC19" s="40"/>
      <c r="BD19" s="40"/>
      <c r="CG19" s="42">
        <v>0</v>
      </c>
      <c r="CH19" s="42">
        <v>0</v>
      </c>
      <c r="CI19" s="42">
        <v>0</v>
      </c>
      <c r="CJ19" s="42"/>
      <c r="CK19" s="42"/>
      <c r="CL19" s="42"/>
    </row>
    <row r="20" spans="1:90" ht="25.15" customHeight="1" x14ac:dyDescent="0.2">
      <c r="A20" s="601"/>
      <c r="B20" s="66" t="s">
        <v>42</v>
      </c>
      <c r="C20" s="116">
        <f t="shared" si="0"/>
        <v>0</v>
      </c>
      <c r="D20" s="117">
        <f t="shared" si="1"/>
        <v>0</v>
      </c>
      <c r="E20" s="23">
        <f t="shared" si="2"/>
        <v>0</v>
      </c>
      <c r="F20" s="24"/>
      <c r="G20" s="25"/>
      <c r="H20" s="24"/>
      <c r="I20" s="25"/>
      <c r="J20" s="24"/>
      <c r="K20" s="26"/>
      <c r="L20" s="24"/>
      <c r="M20" s="26"/>
      <c r="N20" s="24"/>
      <c r="O20" s="26"/>
      <c r="P20" s="24"/>
      <c r="Q20" s="26"/>
      <c r="R20" s="24"/>
      <c r="S20" s="26"/>
      <c r="T20" s="24"/>
      <c r="U20" s="26"/>
      <c r="V20" s="24"/>
      <c r="W20" s="26"/>
      <c r="X20" s="24"/>
      <c r="Y20" s="26"/>
      <c r="Z20" s="24"/>
      <c r="AA20" s="26"/>
      <c r="AB20" s="24"/>
      <c r="AC20" s="26"/>
      <c r="AD20" s="24"/>
      <c r="AE20" s="26"/>
      <c r="AF20" s="24"/>
      <c r="AG20" s="26"/>
      <c r="AH20" s="24"/>
      <c r="AI20" s="26"/>
      <c r="AJ20" s="24"/>
      <c r="AK20" s="26"/>
      <c r="AL20" s="27"/>
      <c r="AM20" s="26"/>
      <c r="AN20" s="25"/>
      <c r="AO20" s="25"/>
      <c r="AP20" s="6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40"/>
      <c r="BC20" s="40"/>
      <c r="BD20" s="40"/>
      <c r="CG20" s="42">
        <v>0</v>
      </c>
      <c r="CH20" s="42">
        <v>0</v>
      </c>
      <c r="CI20" s="42">
        <v>0</v>
      </c>
      <c r="CJ20" s="42"/>
      <c r="CK20" s="42"/>
      <c r="CL20" s="42"/>
    </row>
    <row r="21" spans="1:90" ht="16.149999999999999" customHeight="1" x14ac:dyDescent="0.2">
      <c r="A21" s="601"/>
      <c r="B21" s="66" t="s">
        <v>43</v>
      </c>
      <c r="C21" s="116">
        <f t="shared" si="0"/>
        <v>0</v>
      </c>
      <c r="D21" s="117">
        <f t="shared" si="1"/>
        <v>0</v>
      </c>
      <c r="E21" s="23">
        <f t="shared" si="2"/>
        <v>0</v>
      </c>
      <c r="F21" s="24"/>
      <c r="G21" s="25"/>
      <c r="H21" s="24"/>
      <c r="I21" s="25"/>
      <c r="J21" s="24"/>
      <c r="K21" s="26"/>
      <c r="L21" s="24"/>
      <c r="M21" s="26"/>
      <c r="N21" s="24"/>
      <c r="O21" s="26"/>
      <c r="P21" s="24"/>
      <c r="Q21" s="26"/>
      <c r="R21" s="24"/>
      <c r="S21" s="26"/>
      <c r="T21" s="24"/>
      <c r="U21" s="26"/>
      <c r="V21" s="24"/>
      <c r="W21" s="26"/>
      <c r="X21" s="24"/>
      <c r="Y21" s="26"/>
      <c r="Z21" s="24"/>
      <c r="AA21" s="26"/>
      <c r="AB21" s="24"/>
      <c r="AC21" s="26"/>
      <c r="AD21" s="24"/>
      <c r="AE21" s="26"/>
      <c r="AF21" s="24"/>
      <c r="AG21" s="26"/>
      <c r="AH21" s="24"/>
      <c r="AI21" s="26"/>
      <c r="AJ21" s="24"/>
      <c r="AK21" s="26"/>
      <c r="AL21" s="27"/>
      <c r="AM21" s="26"/>
      <c r="AN21" s="25"/>
      <c r="AO21" s="25"/>
      <c r="AP21" s="6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40"/>
      <c r="BC21" s="40"/>
      <c r="BD21" s="40"/>
      <c r="CG21" s="42">
        <v>0</v>
      </c>
      <c r="CH21" s="42">
        <v>0</v>
      </c>
      <c r="CI21" s="42">
        <v>0</v>
      </c>
      <c r="CJ21" s="42"/>
      <c r="CK21" s="42"/>
      <c r="CL21" s="42"/>
    </row>
    <row r="22" spans="1:90" ht="36" customHeight="1" x14ac:dyDescent="0.2">
      <c r="A22" s="601"/>
      <c r="B22" s="66" t="s">
        <v>44</v>
      </c>
      <c r="C22" s="116">
        <f t="shared" si="0"/>
        <v>0</v>
      </c>
      <c r="D22" s="87">
        <f t="shared" si="1"/>
        <v>0</v>
      </c>
      <c r="E22" s="23">
        <f t="shared" si="2"/>
        <v>0</v>
      </c>
      <c r="F22" s="24"/>
      <c r="G22" s="25"/>
      <c r="H22" s="24"/>
      <c r="I22" s="25"/>
      <c r="J22" s="24"/>
      <c r="K22" s="26"/>
      <c r="L22" s="24"/>
      <c r="M22" s="26"/>
      <c r="N22" s="24"/>
      <c r="O22" s="26"/>
      <c r="P22" s="24"/>
      <c r="Q22" s="26"/>
      <c r="R22" s="24"/>
      <c r="S22" s="26"/>
      <c r="T22" s="24"/>
      <c r="U22" s="26"/>
      <c r="V22" s="24"/>
      <c r="W22" s="26"/>
      <c r="X22" s="24"/>
      <c r="Y22" s="26"/>
      <c r="Z22" s="24"/>
      <c r="AA22" s="26"/>
      <c r="AB22" s="24"/>
      <c r="AC22" s="26"/>
      <c r="AD22" s="24"/>
      <c r="AE22" s="26"/>
      <c r="AF22" s="24"/>
      <c r="AG22" s="26"/>
      <c r="AH22" s="24"/>
      <c r="AI22" s="26"/>
      <c r="AJ22" s="24"/>
      <c r="AK22" s="26"/>
      <c r="AL22" s="27"/>
      <c r="AM22" s="26"/>
      <c r="AN22" s="25"/>
      <c r="AO22" s="25"/>
      <c r="AP22" s="6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40"/>
      <c r="BC22" s="40"/>
      <c r="BD22" s="40"/>
      <c r="CG22" s="42">
        <v>0</v>
      </c>
      <c r="CH22" s="42">
        <v>0</v>
      </c>
      <c r="CI22" s="42">
        <v>0</v>
      </c>
      <c r="CJ22" s="42"/>
      <c r="CK22" s="42"/>
      <c r="CL22" s="42"/>
    </row>
    <row r="23" spans="1:90" ht="16.149999999999999" customHeight="1" x14ac:dyDescent="0.2">
      <c r="A23" s="567"/>
      <c r="B23" s="471" t="s">
        <v>17</v>
      </c>
      <c r="C23" s="34">
        <f t="shared" si="0"/>
        <v>453</v>
      </c>
      <c r="D23" s="35">
        <f>SUM(F23+H23+J23+L23+N23+P23+R23+T23+V23+X23+Z23+AB23+AD23+AF23+AH23+AJ23+AL23)</f>
        <v>221</v>
      </c>
      <c r="E23" s="472">
        <f t="shared" si="2"/>
        <v>232</v>
      </c>
      <c r="F23" s="61">
        <f>SUM(F13:F22)</f>
        <v>1</v>
      </c>
      <c r="G23" s="473">
        <f t="shared" ref="G23:AO23" si="3">SUM(G13:G22)</f>
        <v>1</v>
      </c>
      <c r="H23" s="61">
        <f t="shared" si="3"/>
        <v>30</v>
      </c>
      <c r="I23" s="473">
        <f t="shared" si="3"/>
        <v>1</v>
      </c>
      <c r="J23" s="61">
        <f t="shared" si="3"/>
        <v>52</v>
      </c>
      <c r="K23" s="63">
        <f t="shared" si="3"/>
        <v>16</v>
      </c>
      <c r="L23" s="61">
        <f t="shared" si="3"/>
        <v>21</v>
      </c>
      <c r="M23" s="63">
        <f t="shared" si="3"/>
        <v>36</v>
      </c>
      <c r="N23" s="61">
        <f t="shared" si="3"/>
        <v>3</v>
      </c>
      <c r="O23" s="63">
        <f t="shared" si="3"/>
        <v>2</v>
      </c>
      <c r="P23" s="61">
        <f t="shared" si="3"/>
        <v>14</v>
      </c>
      <c r="Q23" s="63">
        <f t="shared" si="3"/>
        <v>12</v>
      </c>
      <c r="R23" s="61">
        <f t="shared" si="3"/>
        <v>14</v>
      </c>
      <c r="S23" s="63">
        <f t="shared" si="3"/>
        <v>9</v>
      </c>
      <c r="T23" s="61">
        <f t="shared" si="3"/>
        <v>11</v>
      </c>
      <c r="U23" s="63">
        <f t="shared" si="3"/>
        <v>10</v>
      </c>
      <c r="V23" s="61">
        <f t="shared" si="3"/>
        <v>6</v>
      </c>
      <c r="W23" s="63">
        <f t="shared" si="3"/>
        <v>20</v>
      </c>
      <c r="X23" s="61">
        <f t="shared" si="3"/>
        <v>8</v>
      </c>
      <c r="Y23" s="63">
        <f t="shared" si="3"/>
        <v>26</v>
      </c>
      <c r="Z23" s="61">
        <f t="shared" si="3"/>
        <v>14</v>
      </c>
      <c r="AA23" s="63">
        <f t="shared" si="3"/>
        <v>28</v>
      </c>
      <c r="AB23" s="61">
        <f t="shared" si="3"/>
        <v>21</v>
      </c>
      <c r="AC23" s="63">
        <f t="shared" si="3"/>
        <v>30</v>
      </c>
      <c r="AD23" s="61">
        <f t="shared" si="3"/>
        <v>17</v>
      </c>
      <c r="AE23" s="63">
        <f t="shared" si="3"/>
        <v>19</v>
      </c>
      <c r="AF23" s="61">
        <f t="shared" si="3"/>
        <v>4</v>
      </c>
      <c r="AG23" s="63">
        <f t="shared" si="3"/>
        <v>16</v>
      </c>
      <c r="AH23" s="61">
        <f t="shared" si="3"/>
        <v>3</v>
      </c>
      <c r="AI23" s="63">
        <f t="shared" si="3"/>
        <v>3</v>
      </c>
      <c r="AJ23" s="61">
        <f t="shared" si="3"/>
        <v>2</v>
      </c>
      <c r="AK23" s="63">
        <f t="shared" si="3"/>
        <v>1</v>
      </c>
      <c r="AL23" s="474">
        <f t="shared" si="3"/>
        <v>0</v>
      </c>
      <c r="AM23" s="63">
        <f t="shared" si="3"/>
        <v>2</v>
      </c>
      <c r="AN23" s="473">
        <f t="shared" si="3"/>
        <v>453</v>
      </c>
      <c r="AO23" s="473">
        <f t="shared" si="3"/>
        <v>0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CG23" s="42"/>
      <c r="CH23" s="42"/>
      <c r="CI23" s="42"/>
      <c r="CJ23" s="42"/>
      <c r="CK23" s="42"/>
      <c r="CL23" s="42"/>
    </row>
    <row r="24" spans="1:90" ht="16.149999999999999" customHeight="1" x14ac:dyDescent="0.2">
      <c r="A24" s="562" t="s">
        <v>45</v>
      </c>
      <c r="B24" s="476" t="s">
        <v>36</v>
      </c>
      <c r="C24" s="477">
        <f t="shared" si="0"/>
        <v>20</v>
      </c>
      <c r="D24" s="334">
        <f t="shared" si="1"/>
        <v>8</v>
      </c>
      <c r="E24" s="478">
        <f t="shared" si="2"/>
        <v>12</v>
      </c>
      <c r="F24" s="479">
        <v>0</v>
      </c>
      <c r="G24" s="480">
        <v>1</v>
      </c>
      <c r="H24" s="479">
        <v>2</v>
      </c>
      <c r="I24" s="480">
        <v>1</v>
      </c>
      <c r="J24" s="479">
        <v>1</v>
      </c>
      <c r="K24" s="417">
        <v>1</v>
      </c>
      <c r="L24" s="479">
        <v>3</v>
      </c>
      <c r="M24" s="417">
        <v>1</v>
      </c>
      <c r="N24" s="479">
        <v>0</v>
      </c>
      <c r="O24" s="417">
        <v>0</v>
      </c>
      <c r="P24" s="479">
        <v>1</v>
      </c>
      <c r="Q24" s="417">
        <v>0</v>
      </c>
      <c r="R24" s="479">
        <v>0</v>
      </c>
      <c r="S24" s="417">
        <v>1</v>
      </c>
      <c r="T24" s="479">
        <v>0</v>
      </c>
      <c r="U24" s="417">
        <v>1</v>
      </c>
      <c r="V24" s="479">
        <v>0</v>
      </c>
      <c r="W24" s="417">
        <v>0</v>
      </c>
      <c r="X24" s="479">
        <v>0</v>
      </c>
      <c r="Y24" s="417">
        <v>2</v>
      </c>
      <c r="Z24" s="479">
        <v>0</v>
      </c>
      <c r="AA24" s="417">
        <v>2</v>
      </c>
      <c r="AB24" s="479">
        <v>1</v>
      </c>
      <c r="AC24" s="417">
        <v>2</v>
      </c>
      <c r="AD24" s="479">
        <v>0</v>
      </c>
      <c r="AE24" s="417">
        <v>0</v>
      </c>
      <c r="AF24" s="479">
        <v>0</v>
      </c>
      <c r="AG24" s="417">
        <v>0</v>
      </c>
      <c r="AH24" s="479">
        <v>0</v>
      </c>
      <c r="AI24" s="417">
        <v>0</v>
      </c>
      <c r="AJ24" s="479">
        <v>0</v>
      </c>
      <c r="AK24" s="417">
        <v>0</v>
      </c>
      <c r="AL24" s="481">
        <v>0</v>
      </c>
      <c r="AM24" s="417">
        <v>0</v>
      </c>
      <c r="AN24" s="480">
        <v>20</v>
      </c>
      <c r="AO24" s="480">
        <v>0</v>
      </c>
      <c r="AP24" s="6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40"/>
      <c r="BC24" s="40"/>
      <c r="BD24" s="40"/>
      <c r="CG24" s="42">
        <v>0</v>
      </c>
      <c r="CH24" s="42">
        <v>0</v>
      </c>
      <c r="CI24" s="42">
        <v>0</v>
      </c>
      <c r="CJ24" s="42"/>
      <c r="CK24" s="42"/>
      <c r="CL24" s="42"/>
    </row>
    <row r="25" spans="1:90" ht="16.149999999999999" customHeight="1" x14ac:dyDescent="0.2">
      <c r="A25" s="682" t="s">
        <v>46</v>
      </c>
      <c r="B25" s="482" t="s">
        <v>36</v>
      </c>
      <c r="C25" s="90">
        <f t="shared" si="0"/>
        <v>157</v>
      </c>
      <c r="D25" s="91">
        <f t="shared" si="1"/>
        <v>67</v>
      </c>
      <c r="E25" s="2">
        <f t="shared" si="2"/>
        <v>90</v>
      </c>
      <c r="F25" s="3">
        <v>0</v>
      </c>
      <c r="G25" s="4">
        <v>2</v>
      </c>
      <c r="H25" s="3">
        <v>11</v>
      </c>
      <c r="I25" s="4">
        <v>4</v>
      </c>
      <c r="J25" s="3">
        <v>7</v>
      </c>
      <c r="K25" s="5">
        <v>7</v>
      </c>
      <c r="L25" s="3">
        <v>11</v>
      </c>
      <c r="M25" s="5">
        <v>12</v>
      </c>
      <c r="N25" s="3">
        <v>2</v>
      </c>
      <c r="O25" s="5">
        <v>1</v>
      </c>
      <c r="P25" s="3">
        <v>8</v>
      </c>
      <c r="Q25" s="5">
        <v>5</v>
      </c>
      <c r="R25" s="3">
        <v>5</v>
      </c>
      <c r="S25" s="5">
        <v>5</v>
      </c>
      <c r="T25" s="3">
        <v>5</v>
      </c>
      <c r="U25" s="5">
        <v>6</v>
      </c>
      <c r="V25" s="3">
        <v>0</v>
      </c>
      <c r="W25" s="5">
        <v>15</v>
      </c>
      <c r="X25" s="3">
        <v>4</v>
      </c>
      <c r="Y25" s="5">
        <v>4</v>
      </c>
      <c r="Z25" s="3">
        <v>5</v>
      </c>
      <c r="AA25" s="5">
        <v>13</v>
      </c>
      <c r="AB25" s="3">
        <v>6</v>
      </c>
      <c r="AC25" s="5">
        <v>8</v>
      </c>
      <c r="AD25" s="3">
        <v>0</v>
      </c>
      <c r="AE25" s="5">
        <v>6</v>
      </c>
      <c r="AF25" s="3">
        <v>0</v>
      </c>
      <c r="AG25" s="5">
        <v>2</v>
      </c>
      <c r="AH25" s="3">
        <v>2</v>
      </c>
      <c r="AI25" s="5">
        <v>0</v>
      </c>
      <c r="AJ25" s="3">
        <v>1</v>
      </c>
      <c r="AK25" s="5">
        <v>0</v>
      </c>
      <c r="AL25" s="21">
        <v>0</v>
      </c>
      <c r="AM25" s="5">
        <v>0</v>
      </c>
      <c r="AN25" s="4">
        <v>157</v>
      </c>
      <c r="AO25" s="4">
        <v>0</v>
      </c>
      <c r="AP25" s="6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40"/>
      <c r="BC25" s="40"/>
      <c r="BD25" s="40"/>
      <c r="CG25" s="42">
        <v>0</v>
      </c>
      <c r="CH25" s="42">
        <v>0</v>
      </c>
      <c r="CI25" s="42">
        <v>0</v>
      </c>
      <c r="CJ25" s="42"/>
      <c r="CK25" s="42"/>
      <c r="CL25" s="42"/>
    </row>
    <row r="26" spans="1:90" ht="16.149999999999999" customHeight="1" x14ac:dyDescent="0.2">
      <c r="A26" s="567"/>
      <c r="B26" s="483" t="s">
        <v>47</v>
      </c>
      <c r="C26" s="45">
        <f t="shared" si="0"/>
        <v>0</v>
      </c>
      <c r="D26" s="46">
        <f t="shared" si="1"/>
        <v>0</v>
      </c>
      <c r="E26" s="71">
        <f t="shared" si="2"/>
        <v>0</v>
      </c>
      <c r="F26" s="9">
        <v>0</v>
      </c>
      <c r="G26" s="30">
        <v>0</v>
      </c>
      <c r="H26" s="9">
        <v>0</v>
      </c>
      <c r="I26" s="11">
        <v>0</v>
      </c>
      <c r="J26" s="9">
        <v>0</v>
      </c>
      <c r="K26" s="11">
        <v>0</v>
      </c>
      <c r="L26" s="9">
        <v>0</v>
      </c>
      <c r="M26" s="11">
        <v>0</v>
      </c>
      <c r="N26" s="9">
        <v>0</v>
      </c>
      <c r="O26" s="10">
        <v>0</v>
      </c>
      <c r="P26" s="9">
        <v>0</v>
      </c>
      <c r="Q26" s="30">
        <v>0</v>
      </c>
      <c r="R26" s="129">
        <v>0</v>
      </c>
      <c r="S26" s="11">
        <v>0</v>
      </c>
      <c r="T26" s="9">
        <v>0</v>
      </c>
      <c r="U26" s="11">
        <v>0</v>
      </c>
      <c r="V26" s="9">
        <v>0</v>
      </c>
      <c r="W26" s="11">
        <v>0</v>
      </c>
      <c r="X26" s="9">
        <v>0</v>
      </c>
      <c r="Y26" s="30">
        <v>0</v>
      </c>
      <c r="Z26" s="9">
        <v>0</v>
      </c>
      <c r="AA26" s="30">
        <v>0</v>
      </c>
      <c r="AB26" s="9">
        <v>0</v>
      </c>
      <c r="AC26" s="11">
        <v>0</v>
      </c>
      <c r="AD26" s="9">
        <v>0</v>
      </c>
      <c r="AE26" s="30">
        <v>0</v>
      </c>
      <c r="AF26" s="9">
        <v>0</v>
      </c>
      <c r="AG26" s="30">
        <v>0</v>
      </c>
      <c r="AH26" s="9">
        <v>0</v>
      </c>
      <c r="AI26" s="11">
        <v>0</v>
      </c>
      <c r="AJ26" s="9">
        <v>0</v>
      </c>
      <c r="AK26" s="11">
        <v>0</v>
      </c>
      <c r="AL26" s="18">
        <v>0</v>
      </c>
      <c r="AM26" s="11">
        <v>0</v>
      </c>
      <c r="AN26" s="10">
        <v>0</v>
      </c>
      <c r="AO26" s="10"/>
      <c r="AP26" s="6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40"/>
      <c r="BC26" s="40"/>
      <c r="BD26" s="40"/>
      <c r="CG26" s="42">
        <v>0</v>
      </c>
      <c r="CH26" s="42">
        <v>0</v>
      </c>
      <c r="CI26" s="42">
        <v>0</v>
      </c>
      <c r="CJ26" s="42"/>
      <c r="CK26" s="42"/>
      <c r="CL26" s="42"/>
    </row>
    <row r="27" spans="1:90" ht="31.15" customHeight="1" x14ac:dyDescent="0.2">
      <c r="A27" s="130" t="s">
        <v>48</v>
      </c>
      <c r="B27" s="131"/>
      <c r="C27" s="132"/>
      <c r="D27" s="131"/>
      <c r="E27" s="110"/>
      <c r="F27" s="110"/>
      <c r="G27" s="110"/>
      <c r="H27" s="110"/>
      <c r="I27" s="110"/>
      <c r="J27" s="110"/>
      <c r="K27" s="110"/>
      <c r="L27" s="110"/>
      <c r="M27" s="112"/>
      <c r="N27" s="112"/>
      <c r="O27" s="56"/>
      <c r="P27" s="56"/>
      <c r="Q27" s="56"/>
      <c r="R27" s="56"/>
      <c r="S27" s="56"/>
      <c r="T27" s="56"/>
      <c r="U27" s="56"/>
      <c r="V27" s="108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8"/>
      <c r="AQ27" s="133"/>
      <c r="AR27" s="133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CG27" s="42"/>
      <c r="CH27" s="42"/>
      <c r="CI27" s="42"/>
      <c r="CJ27" s="42"/>
      <c r="CK27" s="42"/>
      <c r="CL27" s="42"/>
    </row>
    <row r="28" spans="1:90" ht="16.149999999999999" customHeight="1" x14ac:dyDescent="0.2">
      <c r="A28" s="682" t="s">
        <v>19</v>
      </c>
      <c r="B28" s="682" t="s">
        <v>49</v>
      </c>
      <c r="C28" s="680" t="s">
        <v>50</v>
      </c>
      <c r="D28" s="633"/>
      <c r="E28" s="681"/>
      <c r="F28" s="680" t="s">
        <v>22</v>
      </c>
      <c r="G28" s="681"/>
      <c r="H28" s="680" t="s">
        <v>23</v>
      </c>
      <c r="I28" s="681"/>
      <c r="J28" s="680" t="s">
        <v>24</v>
      </c>
      <c r="K28" s="681"/>
      <c r="L28" s="680" t="s">
        <v>21</v>
      </c>
      <c r="M28" s="681"/>
      <c r="N28" s="680" t="s">
        <v>20</v>
      </c>
      <c r="O28" s="681"/>
      <c r="P28" s="687" t="s">
        <v>2</v>
      </c>
      <c r="Q28" s="688"/>
      <c r="R28" s="638" t="s">
        <v>3</v>
      </c>
      <c r="S28" s="638"/>
      <c r="T28" s="687" t="s">
        <v>4</v>
      </c>
      <c r="U28" s="688"/>
      <c r="V28" s="687" t="s">
        <v>5</v>
      </c>
      <c r="W28" s="688"/>
      <c r="X28" s="687" t="s">
        <v>6</v>
      </c>
      <c r="Y28" s="688"/>
      <c r="Z28" s="687" t="s">
        <v>7</v>
      </c>
      <c r="AA28" s="688"/>
      <c r="AB28" s="687" t="s">
        <v>8</v>
      </c>
      <c r="AC28" s="688"/>
      <c r="AD28" s="687" t="s">
        <v>9</v>
      </c>
      <c r="AE28" s="688"/>
      <c r="AF28" s="687" t="s">
        <v>10</v>
      </c>
      <c r="AG28" s="688"/>
      <c r="AH28" s="687" t="s">
        <v>11</v>
      </c>
      <c r="AI28" s="688"/>
      <c r="AJ28" s="687" t="s">
        <v>12</v>
      </c>
      <c r="AK28" s="688"/>
      <c r="AL28" s="687" t="s">
        <v>13</v>
      </c>
      <c r="AM28" s="688"/>
      <c r="AN28" s="77"/>
      <c r="AO28" s="134"/>
      <c r="AP28" s="135"/>
      <c r="AQ28" s="133"/>
      <c r="AR28" s="133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CG28" s="42"/>
      <c r="CH28" s="42"/>
      <c r="CI28" s="42"/>
      <c r="CJ28" s="42"/>
      <c r="CK28" s="42"/>
      <c r="CL28" s="42"/>
    </row>
    <row r="29" spans="1:90" ht="16.149999999999999" customHeight="1" x14ac:dyDescent="0.2">
      <c r="A29" s="567"/>
      <c r="B29" s="567"/>
      <c r="C29" s="32" t="s">
        <v>14</v>
      </c>
      <c r="D29" s="33" t="s">
        <v>15</v>
      </c>
      <c r="E29" s="560" t="s">
        <v>16</v>
      </c>
      <c r="F29" s="32" t="s">
        <v>15</v>
      </c>
      <c r="G29" s="560" t="s">
        <v>16</v>
      </c>
      <c r="H29" s="32" t="s">
        <v>15</v>
      </c>
      <c r="I29" s="560" t="s">
        <v>16</v>
      </c>
      <c r="J29" s="32" t="s">
        <v>15</v>
      </c>
      <c r="K29" s="560" t="s">
        <v>16</v>
      </c>
      <c r="L29" s="32" t="s">
        <v>15</v>
      </c>
      <c r="M29" s="560" t="s">
        <v>16</v>
      </c>
      <c r="N29" s="32" t="s">
        <v>15</v>
      </c>
      <c r="O29" s="560" t="s">
        <v>16</v>
      </c>
      <c r="P29" s="32" t="s">
        <v>15</v>
      </c>
      <c r="Q29" s="560" t="s">
        <v>16</v>
      </c>
      <c r="R29" s="32" t="s">
        <v>15</v>
      </c>
      <c r="S29" s="554" t="s">
        <v>16</v>
      </c>
      <c r="T29" s="32" t="s">
        <v>15</v>
      </c>
      <c r="U29" s="560" t="s">
        <v>16</v>
      </c>
      <c r="V29" s="32" t="s">
        <v>15</v>
      </c>
      <c r="W29" s="560" t="s">
        <v>16</v>
      </c>
      <c r="X29" s="32" t="s">
        <v>15</v>
      </c>
      <c r="Y29" s="560" t="s">
        <v>16</v>
      </c>
      <c r="Z29" s="32" t="s">
        <v>15</v>
      </c>
      <c r="AA29" s="560" t="s">
        <v>16</v>
      </c>
      <c r="AB29" s="32" t="s">
        <v>15</v>
      </c>
      <c r="AC29" s="560" t="s">
        <v>16</v>
      </c>
      <c r="AD29" s="32" t="s">
        <v>15</v>
      </c>
      <c r="AE29" s="560" t="s">
        <v>16</v>
      </c>
      <c r="AF29" s="32" t="s">
        <v>15</v>
      </c>
      <c r="AG29" s="560" t="s">
        <v>16</v>
      </c>
      <c r="AH29" s="32" t="s">
        <v>15</v>
      </c>
      <c r="AI29" s="560" t="s">
        <v>16</v>
      </c>
      <c r="AJ29" s="32" t="s">
        <v>15</v>
      </c>
      <c r="AK29" s="560" t="s">
        <v>16</v>
      </c>
      <c r="AL29" s="32" t="s">
        <v>15</v>
      </c>
      <c r="AM29" s="560" t="s">
        <v>16</v>
      </c>
      <c r="AN29" s="343"/>
      <c r="AO29" s="484"/>
      <c r="AP29" s="485"/>
      <c r="AQ29" s="486"/>
      <c r="AR29" s="133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CG29" s="42"/>
      <c r="CH29" s="42"/>
      <c r="CI29" s="42"/>
      <c r="CJ29" s="42"/>
      <c r="CK29" s="42"/>
      <c r="CL29" s="42"/>
    </row>
    <row r="30" spans="1:90" ht="16.149999999999999" customHeight="1" x14ac:dyDescent="0.2">
      <c r="A30" s="482" t="s">
        <v>51</v>
      </c>
      <c r="B30" s="487">
        <v>48</v>
      </c>
      <c r="C30" s="61">
        <f>SUM(D30+E30)</f>
        <v>48</v>
      </c>
      <c r="D30" s="62">
        <f>SUM(F30+H30+J30+L30+N30+P30+R30+T30+V30+X30+Z30+AB30+AD30+AF30+AH30+AJ30+AL30)</f>
        <v>18</v>
      </c>
      <c r="E30" s="473">
        <f>SUM(G30+I30+K30+M30+O30+Q30+S30+U30+W30+Y30+AA30+AC30+AE30+AG30+AI30+AK30+AM30)</f>
        <v>30</v>
      </c>
      <c r="F30" s="9">
        <v>0</v>
      </c>
      <c r="G30" s="30">
        <v>1</v>
      </c>
      <c r="H30" s="9">
        <v>2</v>
      </c>
      <c r="I30" s="11">
        <v>0</v>
      </c>
      <c r="J30" s="9">
        <v>4</v>
      </c>
      <c r="K30" s="11">
        <v>7</v>
      </c>
      <c r="L30" s="9">
        <v>7</v>
      </c>
      <c r="M30" s="11">
        <v>14</v>
      </c>
      <c r="N30" s="9">
        <v>0</v>
      </c>
      <c r="O30" s="10">
        <v>0</v>
      </c>
      <c r="P30" s="9">
        <v>1</v>
      </c>
      <c r="Q30" s="30">
        <v>0</v>
      </c>
      <c r="R30" s="129">
        <v>0</v>
      </c>
      <c r="S30" s="11">
        <v>2</v>
      </c>
      <c r="T30" s="9">
        <v>0</v>
      </c>
      <c r="U30" s="11">
        <v>0</v>
      </c>
      <c r="V30" s="9">
        <v>0</v>
      </c>
      <c r="W30" s="11">
        <v>0</v>
      </c>
      <c r="X30" s="9">
        <v>1</v>
      </c>
      <c r="Y30" s="30">
        <v>1</v>
      </c>
      <c r="Z30" s="9">
        <v>0</v>
      </c>
      <c r="AA30" s="30">
        <v>1</v>
      </c>
      <c r="AB30" s="9">
        <v>0</v>
      </c>
      <c r="AC30" s="11">
        <v>1</v>
      </c>
      <c r="AD30" s="9">
        <v>0</v>
      </c>
      <c r="AE30" s="30">
        <v>0</v>
      </c>
      <c r="AF30" s="9">
        <v>0</v>
      </c>
      <c r="AG30" s="30">
        <v>1</v>
      </c>
      <c r="AH30" s="9">
        <v>0</v>
      </c>
      <c r="AI30" s="11">
        <v>0</v>
      </c>
      <c r="AJ30" s="9">
        <v>3</v>
      </c>
      <c r="AK30" s="11">
        <v>0</v>
      </c>
      <c r="AL30" s="18">
        <v>0</v>
      </c>
      <c r="AM30" s="11">
        <v>2</v>
      </c>
      <c r="AN30" s="20"/>
      <c r="AO30" s="488"/>
      <c r="AP30" s="489"/>
      <c r="AQ30" s="486"/>
      <c r="AR30" s="133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CG30" s="42"/>
      <c r="CH30" s="42"/>
      <c r="CI30" s="42"/>
      <c r="CJ30" s="42"/>
      <c r="CK30" s="42"/>
      <c r="CL30" s="42"/>
    </row>
    <row r="31" spans="1:90" ht="31.15" customHeight="1" x14ac:dyDescent="0.2">
      <c r="A31" s="103" t="s">
        <v>52</v>
      </c>
      <c r="B31" s="104"/>
      <c r="C31" s="105"/>
      <c r="D31" s="105"/>
      <c r="E31" s="105"/>
      <c r="F31" s="105"/>
      <c r="G31" s="105"/>
      <c r="H31" s="105"/>
      <c r="I31" s="106"/>
      <c r="J31" s="104"/>
      <c r="K31" s="110"/>
      <c r="L31" s="110"/>
      <c r="M31" s="112"/>
      <c r="N31" s="28"/>
      <c r="O31" s="56"/>
      <c r="P31" s="56"/>
      <c r="Q31" s="56"/>
      <c r="R31" s="56"/>
      <c r="S31" s="56"/>
      <c r="T31" s="56"/>
      <c r="U31" s="56"/>
      <c r="V31" s="108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8"/>
      <c r="AQ31" s="133"/>
      <c r="AR31" s="133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CG31" s="42"/>
      <c r="CH31" s="42"/>
      <c r="CI31" s="42"/>
      <c r="CJ31" s="42"/>
      <c r="CK31" s="42"/>
      <c r="CL31" s="42"/>
    </row>
    <row r="32" spans="1:90" ht="31.15" customHeight="1" x14ac:dyDescent="0.2">
      <c r="A32" s="142" t="s">
        <v>53</v>
      </c>
      <c r="B32" s="143"/>
      <c r="C32" s="143"/>
      <c r="D32" s="144"/>
      <c r="E32" s="144"/>
      <c r="F32" s="144"/>
      <c r="G32" s="144"/>
      <c r="H32" s="144"/>
      <c r="I32" s="144"/>
      <c r="J32" s="144"/>
      <c r="K32" s="144"/>
      <c r="L32" s="145"/>
      <c r="M32" s="28"/>
      <c r="N32" s="28"/>
      <c r="O32" s="28"/>
      <c r="P32" s="56"/>
      <c r="Q32" s="56"/>
      <c r="R32" s="56"/>
      <c r="S32" s="56"/>
      <c r="T32" s="56"/>
      <c r="U32" s="56"/>
      <c r="V32" s="108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8"/>
      <c r="AQ32" s="133"/>
      <c r="AR32" s="133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CG32" s="42"/>
      <c r="CH32" s="42"/>
      <c r="CI32" s="42"/>
      <c r="CJ32" s="42"/>
      <c r="CK32" s="42"/>
      <c r="CL32" s="42"/>
    </row>
    <row r="33" spans="1:90" ht="16.149999999999999" customHeight="1" x14ac:dyDescent="0.2">
      <c r="A33" s="676" t="s">
        <v>19</v>
      </c>
      <c r="B33" s="682" t="s">
        <v>33</v>
      </c>
      <c r="C33" s="682" t="s">
        <v>28</v>
      </c>
      <c r="D33" s="75"/>
      <c r="E33" s="75"/>
      <c r="F33" s="75"/>
      <c r="G33" s="75"/>
      <c r="H33" s="75"/>
      <c r="I33" s="75"/>
      <c r="J33" s="75"/>
      <c r="K33" s="75"/>
      <c r="L33" s="146"/>
      <c r="M33" s="147"/>
      <c r="N33" s="28"/>
      <c r="O33" s="56"/>
      <c r="P33" s="56"/>
      <c r="Q33" s="56"/>
      <c r="R33" s="56"/>
      <c r="S33" s="56"/>
      <c r="T33" s="56"/>
      <c r="U33" s="56"/>
      <c r="V33" s="108"/>
      <c r="W33" s="56"/>
      <c r="X33" s="490"/>
      <c r="Y33" s="488"/>
      <c r="Z33" s="488"/>
      <c r="AA33" s="488"/>
      <c r="AB33" s="488"/>
      <c r="AC33" s="488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8"/>
      <c r="AQ33" s="133"/>
      <c r="AR33" s="133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CG33" s="42"/>
      <c r="CH33" s="42"/>
      <c r="CI33" s="42"/>
      <c r="CJ33" s="42"/>
      <c r="CK33" s="42"/>
      <c r="CL33" s="42"/>
    </row>
    <row r="34" spans="1:90" ht="16.149999999999999" customHeight="1" x14ac:dyDescent="0.2">
      <c r="A34" s="569"/>
      <c r="B34" s="567"/>
      <c r="C34" s="567"/>
      <c r="D34" s="149"/>
      <c r="E34" s="75"/>
      <c r="F34" s="75"/>
      <c r="G34" s="75"/>
      <c r="H34" s="75"/>
      <c r="I34" s="75"/>
      <c r="J34" s="75"/>
      <c r="K34" s="75"/>
      <c r="L34" s="146"/>
      <c r="M34" s="147"/>
      <c r="N34" s="28"/>
      <c r="O34" s="56"/>
      <c r="P34" s="56"/>
      <c r="Q34" s="56"/>
      <c r="R34" s="56"/>
      <c r="S34" s="56"/>
      <c r="T34" s="56"/>
      <c r="U34" s="56"/>
      <c r="V34" s="108"/>
      <c r="W34" s="56"/>
      <c r="X34" s="490"/>
      <c r="Y34" s="488"/>
      <c r="Z34" s="488"/>
      <c r="AA34" s="488"/>
      <c r="AB34" s="488"/>
      <c r="AC34" s="488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1"/>
      <c r="AR34" s="51"/>
      <c r="CG34" s="42"/>
      <c r="CH34" s="42"/>
      <c r="CI34" s="42"/>
      <c r="CJ34" s="42"/>
      <c r="CK34" s="42"/>
      <c r="CL34" s="42"/>
    </row>
    <row r="35" spans="1:90" ht="16.149999999999999" customHeight="1" x14ac:dyDescent="0.2">
      <c r="A35" s="682" t="s">
        <v>54</v>
      </c>
      <c r="B35" s="476" t="s">
        <v>47</v>
      </c>
      <c r="C35" s="491">
        <v>7</v>
      </c>
      <c r="D35" s="149"/>
      <c r="E35" s="75"/>
      <c r="F35" s="75"/>
      <c r="G35" s="75"/>
      <c r="H35" s="56"/>
      <c r="I35" s="75"/>
      <c r="J35" s="75"/>
      <c r="K35" s="1"/>
      <c r="L35" s="146"/>
      <c r="M35" s="147"/>
      <c r="N35" s="28"/>
      <c r="O35" s="56"/>
      <c r="P35" s="56"/>
      <c r="Q35" s="56"/>
      <c r="R35" s="56"/>
      <c r="S35" s="56"/>
      <c r="T35" s="56"/>
      <c r="U35" s="56"/>
      <c r="V35" s="108"/>
      <c r="W35" s="56"/>
      <c r="X35" s="490"/>
      <c r="Y35" s="488"/>
      <c r="Z35" s="488"/>
      <c r="AA35" s="488"/>
      <c r="AB35" s="488"/>
      <c r="AC35" s="488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1"/>
      <c r="AR35" s="51"/>
      <c r="CG35" s="42"/>
      <c r="CH35" s="42"/>
      <c r="CI35" s="42"/>
      <c r="CJ35" s="42"/>
      <c r="CK35" s="42"/>
      <c r="CL35" s="42"/>
    </row>
    <row r="36" spans="1:90" ht="16.149999999999999" customHeight="1" x14ac:dyDescent="0.2">
      <c r="A36" s="567"/>
      <c r="B36" s="67" t="s">
        <v>55</v>
      </c>
      <c r="C36" s="16">
        <v>7</v>
      </c>
      <c r="D36" s="149"/>
      <c r="E36" s="75"/>
      <c r="F36" s="75"/>
      <c r="G36" s="75"/>
      <c r="H36" s="75"/>
      <c r="I36" s="75"/>
      <c r="J36" s="75"/>
      <c r="K36" s="75"/>
      <c r="L36" s="146"/>
      <c r="M36" s="147"/>
      <c r="N36" s="28"/>
      <c r="O36" s="56"/>
      <c r="P36" s="56"/>
      <c r="Q36" s="56"/>
      <c r="R36" s="56"/>
      <c r="S36" s="56"/>
      <c r="T36" s="56"/>
      <c r="U36" s="56"/>
      <c r="V36" s="108"/>
      <c r="W36" s="56"/>
      <c r="X36" s="490"/>
      <c r="Y36" s="488"/>
      <c r="Z36" s="488"/>
      <c r="AA36" s="488"/>
      <c r="AB36" s="488"/>
      <c r="AC36" s="488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1"/>
      <c r="AR36" s="51"/>
      <c r="CG36" s="42"/>
      <c r="CH36" s="42"/>
      <c r="CI36" s="42"/>
      <c r="CJ36" s="42"/>
      <c r="CK36" s="42"/>
      <c r="CL36" s="42"/>
    </row>
    <row r="37" spans="1:90" ht="16.149999999999999" customHeight="1" x14ac:dyDescent="0.2">
      <c r="A37" s="682" t="s">
        <v>56</v>
      </c>
      <c r="B37" s="476" t="s">
        <v>47</v>
      </c>
      <c r="C37" s="491">
        <v>0</v>
      </c>
      <c r="D37" s="149"/>
      <c r="E37" s="75"/>
      <c r="F37" s="75"/>
      <c r="G37" s="75"/>
      <c r="H37" s="75"/>
      <c r="I37" s="75"/>
      <c r="J37" s="75"/>
      <c r="K37" s="75"/>
      <c r="L37" s="146"/>
      <c r="M37" s="147"/>
      <c r="N37" s="28"/>
      <c r="O37" s="56"/>
      <c r="P37" s="56"/>
      <c r="Q37" s="56"/>
      <c r="R37" s="56"/>
      <c r="S37" s="56"/>
      <c r="T37" s="56"/>
      <c r="U37" s="56"/>
      <c r="V37" s="108"/>
      <c r="W37" s="56"/>
      <c r="X37" s="490"/>
      <c r="Y37" s="488"/>
      <c r="Z37" s="488"/>
      <c r="AA37" s="488"/>
      <c r="AB37" s="488"/>
      <c r="AC37" s="488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1"/>
      <c r="AR37" s="51"/>
      <c r="CG37" s="42"/>
      <c r="CH37" s="42"/>
      <c r="CI37" s="42"/>
      <c r="CJ37" s="42"/>
      <c r="CK37" s="42"/>
      <c r="CL37" s="42"/>
    </row>
    <row r="38" spans="1:90" ht="16.149999999999999" customHeight="1" x14ac:dyDescent="0.2">
      <c r="A38" s="567"/>
      <c r="B38" s="78" t="s">
        <v>55</v>
      </c>
      <c r="C38" s="19">
        <v>35</v>
      </c>
      <c r="D38" s="150"/>
      <c r="E38" s="75"/>
      <c r="F38" s="75"/>
      <c r="G38" s="75"/>
      <c r="H38" s="75"/>
      <c r="I38" s="75"/>
      <c r="J38" s="75"/>
      <c r="K38" s="75"/>
      <c r="L38" s="146"/>
      <c r="M38" s="147"/>
      <c r="N38" s="28"/>
      <c r="O38" s="56"/>
      <c r="P38" s="56"/>
      <c r="Q38" s="56"/>
      <c r="R38" s="56"/>
      <c r="S38" s="56"/>
      <c r="T38" s="56"/>
      <c r="U38" s="56"/>
      <c r="V38" s="108"/>
      <c r="W38" s="56"/>
      <c r="X38" s="490"/>
      <c r="Y38" s="488"/>
      <c r="Z38" s="488"/>
      <c r="AA38" s="488"/>
      <c r="AB38" s="488"/>
      <c r="AC38" s="488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1"/>
      <c r="AR38" s="51"/>
      <c r="CG38" s="42"/>
      <c r="CH38" s="42"/>
      <c r="CI38" s="42"/>
      <c r="CJ38" s="42"/>
      <c r="CK38" s="42"/>
      <c r="CL38" s="42"/>
    </row>
    <row r="39" spans="1:90" ht="31.15" customHeight="1" x14ac:dyDescent="0.2">
      <c r="A39" s="130" t="s">
        <v>57</v>
      </c>
      <c r="B39" s="352"/>
      <c r="C39" s="352"/>
      <c r="D39" s="152"/>
      <c r="E39" s="152"/>
      <c r="F39" s="152"/>
      <c r="G39" s="152"/>
      <c r="H39" s="152"/>
      <c r="I39" s="152"/>
      <c r="J39" s="152"/>
      <c r="K39" s="152"/>
      <c r="L39" s="153"/>
      <c r="M39" s="154"/>
      <c r="N39" s="155"/>
      <c r="O39" s="88"/>
      <c r="P39" s="88"/>
      <c r="Q39" s="88"/>
      <c r="R39" s="88"/>
      <c r="S39" s="88"/>
      <c r="T39" s="88"/>
      <c r="U39" s="88"/>
      <c r="V39" s="156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157"/>
      <c r="AO39" s="158"/>
      <c r="AP39" s="158"/>
      <c r="AQ39" s="133"/>
      <c r="AR39" s="133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CG39" s="42"/>
      <c r="CH39" s="42"/>
      <c r="CI39" s="42"/>
      <c r="CJ39" s="42"/>
      <c r="CK39" s="42"/>
      <c r="CL39" s="42"/>
    </row>
    <row r="40" spans="1:90" ht="16.149999999999999" customHeight="1" x14ac:dyDescent="0.2">
      <c r="A40" s="683" t="s">
        <v>58</v>
      </c>
      <c r="B40" s="684"/>
      <c r="C40" s="689" t="s">
        <v>28</v>
      </c>
      <c r="D40" s="685"/>
      <c r="E40" s="673"/>
      <c r="F40" s="680" t="s">
        <v>25</v>
      </c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3"/>
      <c r="U40" s="633"/>
      <c r="V40" s="633"/>
      <c r="W40" s="633"/>
      <c r="X40" s="633"/>
      <c r="Y40" s="633"/>
      <c r="Z40" s="633"/>
      <c r="AA40" s="633"/>
      <c r="AB40" s="633"/>
      <c r="AC40" s="633"/>
      <c r="AD40" s="633"/>
      <c r="AE40" s="633"/>
      <c r="AF40" s="633"/>
      <c r="AG40" s="633"/>
      <c r="AH40" s="633"/>
      <c r="AI40" s="633"/>
      <c r="AJ40" s="633"/>
      <c r="AK40" s="633"/>
      <c r="AL40" s="633"/>
      <c r="AM40" s="681"/>
      <c r="AN40" s="679" t="s">
        <v>1</v>
      </c>
      <c r="AO40" s="159"/>
      <c r="AP40" s="16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CG40" s="42"/>
      <c r="CH40" s="42"/>
      <c r="CI40" s="42"/>
      <c r="CJ40" s="42"/>
      <c r="CK40" s="42"/>
      <c r="CL40" s="42"/>
    </row>
    <row r="41" spans="1:90" ht="16.149999999999999" customHeight="1" x14ac:dyDescent="0.2">
      <c r="A41" s="572"/>
      <c r="B41" s="573"/>
      <c r="C41" s="604"/>
      <c r="D41" s="579"/>
      <c r="E41" s="580"/>
      <c r="F41" s="680" t="s">
        <v>22</v>
      </c>
      <c r="G41" s="681"/>
      <c r="H41" s="633" t="s">
        <v>23</v>
      </c>
      <c r="I41" s="681"/>
      <c r="J41" s="674" t="s">
        <v>24</v>
      </c>
      <c r="K41" s="675"/>
      <c r="L41" s="680" t="s">
        <v>21</v>
      </c>
      <c r="M41" s="681"/>
      <c r="N41" s="680" t="s">
        <v>20</v>
      </c>
      <c r="O41" s="681"/>
      <c r="P41" s="687" t="s">
        <v>2</v>
      </c>
      <c r="Q41" s="688"/>
      <c r="R41" s="687" t="s">
        <v>3</v>
      </c>
      <c r="S41" s="688"/>
      <c r="T41" s="687" t="s">
        <v>4</v>
      </c>
      <c r="U41" s="688"/>
      <c r="V41" s="687" t="s">
        <v>5</v>
      </c>
      <c r="W41" s="688"/>
      <c r="X41" s="687" t="s">
        <v>6</v>
      </c>
      <c r="Y41" s="688"/>
      <c r="Z41" s="687" t="s">
        <v>7</v>
      </c>
      <c r="AA41" s="688"/>
      <c r="AB41" s="687" t="s">
        <v>8</v>
      </c>
      <c r="AC41" s="688"/>
      <c r="AD41" s="687" t="s">
        <v>9</v>
      </c>
      <c r="AE41" s="688"/>
      <c r="AF41" s="687" t="s">
        <v>10</v>
      </c>
      <c r="AG41" s="688"/>
      <c r="AH41" s="687" t="s">
        <v>11</v>
      </c>
      <c r="AI41" s="688"/>
      <c r="AJ41" s="687" t="s">
        <v>12</v>
      </c>
      <c r="AK41" s="688"/>
      <c r="AL41" s="638" t="s">
        <v>13</v>
      </c>
      <c r="AM41" s="688"/>
      <c r="AN41" s="595"/>
      <c r="AO41" s="159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CG41" s="42"/>
      <c r="CH41" s="42"/>
      <c r="CI41" s="42"/>
      <c r="CJ41" s="42"/>
      <c r="CK41" s="42"/>
      <c r="CL41" s="42"/>
    </row>
    <row r="42" spans="1:90" ht="16.149999999999999" customHeight="1" x14ac:dyDescent="0.2">
      <c r="A42" s="574"/>
      <c r="B42" s="575"/>
      <c r="C42" s="492" t="s">
        <v>14</v>
      </c>
      <c r="D42" s="354" t="s">
        <v>15</v>
      </c>
      <c r="E42" s="548" t="s">
        <v>16</v>
      </c>
      <c r="F42" s="32" t="s">
        <v>15</v>
      </c>
      <c r="G42" s="560" t="s">
        <v>16</v>
      </c>
      <c r="H42" s="32" t="s">
        <v>15</v>
      </c>
      <c r="I42" s="560" t="s">
        <v>16</v>
      </c>
      <c r="J42" s="32" t="s">
        <v>15</v>
      </c>
      <c r="K42" s="560" t="s">
        <v>16</v>
      </c>
      <c r="L42" s="32" t="s">
        <v>15</v>
      </c>
      <c r="M42" s="560" t="s">
        <v>16</v>
      </c>
      <c r="N42" s="32" t="s">
        <v>15</v>
      </c>
      <c r="O42" s="560" t="s">
        <v>16</v>
      </c>
      <c r="P42" s="32" t="s">
        <v>15</v>
      </c>
      <c r="Q42" s="560" t="s">
        <v>16</v>
      </c>
      <c r="R42" s="32" t="s">
        <v>15</v>
      </c>
      <c r="S42" s="560" t="s">
        <v>16</v>
      </c>
      <c r="T42" s="32" t="s">
        <v>15</v>
      </c>
      <c r="U42" s="560" t="s">
        <v>16</v>
      </c>
      <c r="V42" s="32" t="s">
        <v>15</v>
      </c>
      <c r="W42" s="560" t="s">
        <v>16</v>
      </c>
      <c r="X42" s="32" t="s">
        <v>15</v>
      </c>
      <c r="Y42" s="560" t="s">
        <v>16</v>
      </c>
      <c r="Z42" s="32" t="s">
        <v>15</v>
      </c>
      <c r="AA42" s="560" t="s">
        <v>16</v>
      </c>
      <c r="AB42" s="32" t="s">
        <v>15</v>
      </c>
      <c r="AC42" s="560" t="s">
        <v>16</v>
      </c>
      <c r="AD42" s="32" t="s">
        <v>15</v>
      </c>
      <c r="AE42" s="560" t="s">
        <v>16</v>
      </c>
      <c r="AF42" s="32" t="s">
        <v>15</v>
      </c>
      <c r="AG42" s="560" t="s">
        <v>16</v>
      </c>
      <c r="AH42" s="32" t="s">
        <v>15</v>
      </c>
      <c r="AI42" s="560" t="s">
        <v>16</v>
      </c>
      <c r="AJ42" s="32" t="s">
        <v>15</v>
      </c>
      <c r="AK42" s="560" t="s">
        <v>16</v>
      </c>
      <c r="AL42" s="493" t="s">
        <v>15</v>
      </c>
      <c r="AM42" s="560" t="s">
        <v>16</v>
      </c>
      <c r="AN42" s="591"/>
      <c r="AO42" s="164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CG42" s="42"/>
      <c r="CH42" s="42"/>
      <c r="CI42" s="42"/>
      <c r="CJ42" s="42"/>
      <c r="CK42" s="42"/>
      <c r="CL42" s="42"/>
    </row>
    <row r="43" spans="1:90" ht="16.149999999999999" customHeight="1" x14ac:dyDescent="0.2">
      <c r="A43" s="556" t="s">
        <v>26</v>
      </c>
      <c r="B43" s="494" t="s">
        <v>59</v>
      </c>
      <c r="C43" s="167">
        <f>SUM(D43+E43)</f>
        <v>0</v>
      </c>
      <c r="D43" s="168">
        <f>SUM(F43+H43+J43+L43+N43+P43+R43+T43+V43+X43+Z43+AB43+AD43+AF43+AH43+AJ43+AL43)</f>
        <v>0</v>
      </c>
      <c r="E43" s="472">
        <f>SUM(G43+I43+K43+M43+O43+Q43+S43+U43+W43+Y43+AA43+AC43+AE43+AG43+AI43+AK43+AM43)</f>
        <v>0</v>
      </c>
      <c r="F43" s="31"/>
      <c r="G43" s="48"/>
      <c r="H43" s="31"/>
      <c r="I43" s="48"/>
      <c r="J43" s="31"/>
      <c r="K43" s="48"/>
      <c r="L43" s="31"/>
      <c r="M43" s="48"/>
      <c r="N43" s="31"/>
      <c r="O43" s="48"/>
      <c r="P43" s="495"/>
      <c r="Q43" s="48"/>
      <c r="R43" s="495"/>
      <c r="S43" s="48"/>
      <c r="T43" s="495"/>
      <c r="U43" s="48"/>
      <c r="V43" s="495"/>
      <c r="W43" s="48"/>
      <c r="X43" s="495"/>
      <c r="Y43" s="48"/>
      <c r="Z43" s="495"/>
      <c r="AA43" s="48"/>
      <c r="AB43" s="495"/>
      <c r="AC43" s="48"/>
      <c r="AD43" s="495"/>
      <c r="AE43" s="48"/>
      <c r="AF43" s="495"/>
      <c r="AG43" s="48"/>
      <c r="AH43" s="495"/>
      <c r="AI43" s="48"/>
      <c r="AJ43" s="495"/>
      <c r="AK43" s="48"/>
      <c r="AL43" s="359"/>
      <c r="AM43" s="48"/>
      <c r="AN43" s="496"/>
      <c r="AO43" s="6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40"/>
      <c r="BB43" s="40"/>
      <c r="CB43" s="41"/>
      <c r="CG43" s="42">
        <v>0</v>
      </c>
      <c r="CH43" s="42">
        <v>0</v>
      </c>
      <c r="CI43" s="42"/>
      <c r="CJ43" s="42"/>
      <c r="CK43" s="42"/>
      <c r="CL43" s="42"/>
    </row>
    <row r="44" spans="1:90" ht="16.149999999999999" customHeight="1" x14ac:dyDescent="0.2">
      <c r="A44" s="561" t="s">
        <v>27</v>
      </c>
      <c r="B44" s="498" t="s">
        <v>59</v>
      </c>
      <c r="C44" s="45">
        <f>SUM(D44+E44)</f>
        <v>0</v>
      </c>
      <c r="D44" s="46">
        <f>SUM(F44+H44+J44+L44+N44+P44+R44+T44+V44+X44+Z44+AB44+AD44+AF44+AH44+AJ44+AL44)</f>
        <v>0</v>
      </c>
      <c r="E44" s="70">
        <f>SUM(G44+I44+K44+M44+O44+Q44+S44+U44+W44+Y44+AA44+AC44+AE44+AG44+AI44+AK44+AM44)</f>
        <v>0</v>
      </c>
      <c r="F44" s="29"/>
      <c r="G44" s="47"/>
      <c r="H44" s="29"/>
      <c r="I44" s="47"/>
      <c r="J44" s="29"/>
      <c r="K44" s="47"/>
      <c r="L44" s="29"/>
      <c r="M44" s="47"/>
      <c r="N44" s="29"/>
      <c r="O44" s="47"/>
      <c r="P44" s="129"/>
      <c r="Q44" s="47"/>
      <c r="R44" s="129"/>
      <c r="S44" s="47"/>
      <c r="T44" s="129"/>
      <c r="U44" s="47"/>
      <c r="V44" s="129"/>
      <c r="W44" s="47"/>
      <c r="X44" s="129"/>
      <c r="Y44" s="47"/>
      <c r="Z44" s="129"/>
      <c r="AA44" s="47"/>
      <c r="AB44" s="129"/>
      <c r="AC44" s="47"/>
      <c r="AD44" s="129"/>
      <c r="AE44" s="47"/>
      <c r="AF44" s="129"/>
      <c r="AG44" s="47"/>
      <c r="AH44" s="129"/>
      <c r="AI44" s="47"/>
      <c r="AJ44" s="129"/>
      <c r="AK44" s="47"/>
      <c r="AL44" s="79"/>
      <c r="AM44" s="47"/>
      <c r="AN44" s="173"/>
      <c r="AO44" s="6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40"/>
      <c r="BB44" s="40"/>
      <c r="CG44" s="42">
        <v>0</v>
      </c>
      <c r="CH44" s="42">
        <v>0</v>
      </c>
      <c r="CI44" s="42"/>
      <c r="CJ44" s="42"/>
      <c r="CK44" s="42"/>
      <c r="CL44" s="42"/>
    </row>
    <row r="45" spans="1:90" ht="31.15" customHeight="1" x14ac:dyDescent="0.2">
      <c r="A45" s="623" t="s">
        <v>60</v>
      </c>
      <c r="B45" s="623"/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3"/>
      <c r="N45" s="174"/>
      <c r="O45" s="157"/>
      <c r="P45" s="157"/>
      <c r="Q45" s="157"/>
      <c r="R45" s="157"/>
      <c r="S45" s="157"/>
      <c r="T45" s="157"/>
      <c r="U45" s="157"/>
      <c r="V45" s="175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76"/>
      <c r="AP45" s="177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CG45" s="42"/>
      <c r="CH45" s="42"/>
      <c r="CI45" s="42"/>
      <c r="CJ45" s="42"/>
      <c r="CK45" s="42"/>
      <c r="CL45" s="42"/>
    </row>
    <row r="46" spans="1:90" ht="16.149999999999999" customHeight="1" x14ac:dyDescent="0.2">
      <c r="A46" s="683" t="s">
        <v>19</v>
      </c>
      <c r="B46" s="684"/>
      <c r="C46" s="685" t="s">
        <v>28</v>
      </c>
      <c r="D46" s="685"/>
      <c r="E46" s="673"/>
      <c r="F46" s="674" t="s">
        <v>25</v>
      </c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  <c r="R46" s="627"/>
      <c r="S46" s="627"/>
      <c r="T46" s="627"/>
      <c r="U46" s="627"/>
      <c r="V46" s="627"/>
      <c r="W46" s="627"/>
      <c r="X46" s="627"/>
      <c r="Y46" s="627"/>
      <c r="Z46" s="627"/>
      <c r="AA46" s="627"/>
      <c r="AB46" s="627"/>
      <c r="AC46" s="627"/>
      <c r="AD46" s="627"/>
      <c r="AE46" s="627"/>
      <c r="AF46" s="627"/>
      <c r="AG46" s="627"/>
      <c r="AH46" s="627"/>
      <c r="AI46" s="627"/>
      <c r="AJ46" s="627"/>
      <c r="AK46" s="627"/>
      <c r="AL46" s="627"/>
      <c r="AM46" s="675"/>
      <c r="AN46" s="679" t="s">
        <v>1</v>
      </c>
      <c r="AO46" s="176"/>
      <c r="AP46" s="499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CG46" s="42"/>
      <c r="CH46" s="42"/>
      <c r="CI46" s="42"/>
      <c r="CJ46" s="42"/>
      <c r="CK46" s="42"/>
      <c r="CL46" s="42"/>
    </row>
    <row r="47" spans="1:90" ht="16.149999999999999" customHeight="1" x14ac:dyDescent="0.2">
      <c r="A47" s="572"/>
      <c r="B47" s="573"/>
      <c r="C47" s="579"/>
      <c r="D47" s="579"/>
      <c r="E47" s="580"/>
      <c r="F47" s="690" t="s">
        <v>22</v>
      </c>
      <c r="G47" s="690"/>
      <c r="H47" s="680" t="s">
        <v>23</v>
      </c>
      <c r="I47" s="681"/>
      <c r="J47" s="674" t="s">
        <v>24</v>
      </c>
      <c r="K47" s="675"/>
      <c r="L47" s="680" t="s">
        <v>21</v>
      </c>
      <c r="M47" s="681"/>
      <c r="N47" s="680" t="s">
        <v>20</v>
      </c>
      <c r="O47" s="681"/>
      <c r="P47" s="687" t="s">
        <v>2</v>
      </c>
      <c r="Q47" s="688"/>
      <c r="R47" s="687" t="s">
        <v>3</v>
      </c>
      <c r="S47" s="688"/>
      <c r="T47" s="687" t="s">
        <v>4</v>
      </c>
      <c r="U47" s="688"/>
      <c r="V47" s="687" t="s">
        <v>5</v>
      </c>
      <c r="W47" s="688"/>
      <c r="X47" s="687" t="s">
        <v>6</v>
      </c>
      <c r="Y47" s="688"/>
      <c r="Z47" s="687" t="s">
        <v>7</v>
      </c>
      <c r="AA47" s="688"/>
      <c r="AB47" s="687" t="s">
        <v>8</v>
      </c>
      <c r="AC47" s="688"/>
      <c r="AD47" s="687" t="s">
        <v>9</v>
      </c>
      <c r="AE47" s="688"/>
      <c r="AF47" s="687" t="s">
        <v>10</v>
      </c>
      <c r="AG47" s="688"/>
      <c r="AH47" s="687" t="s">
        <v>11</v>
      </c>
      <c r="AI47" s="688"/>
      <c r="AJ47" s="687" t="s">
        <v>12</v>
      </c>
      <c r="AK47" s="688"/>
      <c r="AL47" s="687" t="s">
        <v>13</v>
      </c>
      <c r="AM47" s="688"/>
      <c r="AN47" s="595"/>
      <c r="AO47" s="176"/>
      <c r="AP47" s="499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CG47" s="42"/>
      <c r="CH47" s="42"/>
      <c r="CI47" s="42"/>
      <c r="CJ47" s="42"/>
      <c r="CK47" s="42"/>
      <c r="CL47" s="42"/>
    </row>
    <row r="48" spans="1:90" ht="16.149999999999999" customHeight="1" x14ac:dyDescent="0.2">
      <c r="A48" s="574"/>
      <c r="B48" s="575"/>
      <c r="C48" s="84" t="s">
        <v>14</v>
      </c>
      <c r="D48" s="179" t="s">
        <v>15</v>
      </c>
      <c r="E48" s="82" t="s">
        <v>16</v>
      </c>
      <c r="F48" s="470" t="s">
        <v>15</v>
      </c>
      <c r="G48" s="559" t="s">
        <v>16</v>
      </c>
      <c r="H48" s="470" t="s">
        <v>15</v>
      </c>
      <c r="I48" s="559" t="s">
        <v>16</v>
      </c>
      <c r="J48" s="470" t="s">
        <v>15</v>
      </c>
      <c r="K48" s="559" t="s">
        <v>16</v>
      </c>
      <c r="L48" s="470" t="s">
        <v>15</v>
      </c>
      <c r="M48" s="559" t="s">
        <v>16</v>
      </c>
      <c r="N48" s="470" t="s">
        <v>15</v>
      </c>
      <c r="O48" s="559" t="s">
        <v>16</v>
      </c>
      <c r="P48" s="470" t="s">
        <v>15</v>
      </c>
      <c r="Q48" s="559" t="s">
        <v>16</v>
      </c>
      <c r="R48" s="470" t="s">
        <v>15</v>
      </c>
      <c r="S48" s="559" t="s">
        <v>16</v>
      </c>
      <c r="T48" s="470" t="s">
        <v>15</v>
      </c>
      <c r="U48" s="559" t="s">
        <v>16</v>
      </c>
      <c r="V48" s="470" t="s">
        <v>15</v>
      </c>
      <c r="W48" s="559" t="s">
        <v>16</v>
      </c>
      <c r="X48" s="470" t="s">
        <v>15</v>
      </c>
      <c r="Y48" s="559" t="s">
        <v>16</v>
      </c>
      <c r="Z48" s="470" t="s">
        <v>15</v>
      </c>
      <c r="AA48" s="559" t="s">
        <v>16</v>
      </c>
      <c r="AB48" s="470" t="s">
        <v>15</v>
      </c>
      <c r="AC48" s="559" t="s">
        <v>16</v>
      </c>
      <c r="AD48" s="470" t="s">
        <v>15</v>
      </c>
      <c r="AE48" s="559" t="s">
        <v>16</v>
      </c>
      <c r="AF48" s="470" t="s">
        <v>15</v>
      </c>
      <c r="AG48" s="559" t="s">
        <v>16</v>
      </c>
      <c r="AH48" s="470" t="s">
        <v>15</v>
      </c>
      <c r="AI48" s="559" t="s">
        <v>16</v>
      </c>
      <c r="AJ48" s="470" t="s">
        <v>15</v>
      </c>
      <c r="AK48" s="559" t="s">
        <v>16</v>
      </c>
      <c r="AL48" s="68" t="s">
        <v>15</v>
      </c>
      <c r="AM48" s="181" t="s">
        <v>16</v>
      </c>
      <c r="AN48" s="591"/>
      <c r="AO48" s="176"/>
      <c r="AP48" s="499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CG48" s="42"/>
      <c r="CH48" s="42"/>
      <c r="CI48" s="42"/>
      <c r="CJ48" s="42"/>
      <c r="CK48" s="42"/>
      <c r="CL48" s="42"/>
    </row>
    <row r="49" spans="1:90" ht="16.149999999999999" customHeight="1" x14ac:dyDescent="0.2">
      <c r="A49" s="671" t="s">
        <v>61</v>
      </c>
      <c r="B49" s="555" t="s">
        <v>35</v>
      </c>
      <c r="C49" s="90">
        <f t="shared" ref="C49:C70" si="4">SUM(D49+E49)</f>
        <v>0</v>
      </c>
      <c r="D49" s="91">
        <f>SUM(H49+J49+L49+N49+P49+R49+T49+V49+X49+Z49+AB49+AD49+AF49+AH49+AJ49+AL49)</f>
        <v>0</v>
      </c>
      <c r="E49" s="2">
        <f t="shared" ref="D49:E54" si="5">SUM(I49+K49+M49+O49+Q49+S49+U49+W49+Y49+AA49+AC49+AE49+AG49+AI49+AK49+AM49)</f>
        <v>0</v>
      </c>
      <c r="F49" s="80"/>
      <c r="G49" s="81"/>
      <c r="H49" s="3"/>
      <c r="I49" s="4"/>
      <c r="J49" s="3"/>
      <c r="K49" s="5"/>
      <c r="L49" s="3"/>
      <c r="M49" s="5"/>
      <c r="N49" s="3"/>
      <c r="O49" s="5"/>
      <c r="P49" s="21"/>
      <c r="Q49" s="5"/>
      <c r="R49" s="21"/>
      <c r="S49" s="5"/>
      <c r="T49" s="21"/>
      <c r="U49" s="5"/>
      <c r="V49" s="21"/>
      <c r="W49" s="5"/>
      <c r="X49" s="21"/>
      <c r="Y49" s="5"/>
      <c r="Z49" s="21"/>
      <c r="AA49" s="5"/>
      <c r="AB49" s="21"/>
      <c r="AC49" s="5"/>
      <c r="AD49" s="21"/>
      <c r="AE49" s="5"/>
      <c r="AF49" s="21"/>
      <c r="AG49" s="5"/>
      <c r="AH49" s="21"/>
      <c r="AI49" s="5"/>
      <c r="AJ49" s="21"/>
      <c r="AK49" s="5"/>
      <c r="AL49" s="21"/>
      <c r="AM49" s="5"/>
      <c r="AN49" s="183"/>
      <c r="AO49" s="6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40"/>
      <c r="BB49" s="40"/>
      <c r="CG49" s="42">
        <v>0</v>
      </c>
      <c r="CH49" s="42">
        <v>0</v>
      </c>
      <c r="CI49" s="42"/>
      <c r="CJ49" s="42"/>
      <c r="CK49" s="42"/>
      <c r="CL49" s="42"/>
    </row>
    <row r="50" spans="1:90" ht="16.149999999999999" customHeight="1" x14ac:dyDescent="0.2">
      <c r="A50" s="564"/>
      <c r="B50" s="550" t="s">
        <v>47</v>
      </c>
      <c r="C50" s="114">
        <f t="shared" si="4"/>
        <v>0</v>
      </c>
      <c r="D50" s="115">
        <f t="shared" si="5"/>
        <v>0</v>
      </c>
      <c r="E50" s="69">
        <f t="shared" si="5"/>
        <v>0</v>
      </c>
      <c r="F50" s="43"/>
      <c r="G50" s="44"/>
      <c r="H50" s="7"/>
      <c r="I50" s="14"/>
      <c r="J50" s="7"/>
      <c r="K50" s="8"/>
      <c r="L50" s="7"/>
      <c r="M50" s="8"/>
      <c r="N50" s="7"/>
      <c r="O50" s="8"/>
      <c r="P50" s="15"/>
      <c r="Q50" s="8"/>
      <c r="R50" s="15"/>
      <c r="S50" s="8"/>
      <c r="T50" s="15"/>
      <c r="U50" s="8"/>
      <c r="V50" s="15"/>
      <c r="W50" s="8"/>
      <c r="X50" s="15"/>
      <c r="Y50" s="8"/>
      <c r="Z50" s="15"/>
      <c r="AA50" s="8"/>
      <c r="AB50" s="15"/>
      <c r="AC50" s="8"/>
      <c r="AD50" s="15"/>
      <c r="AE50" s="8"/>
      <c r="AF50" s="15"/>
      <c r="AG50" s="8"/>
      <c r="AH50" s="15"/>
      <c r="AI50" s="8"/>
      <c r="AJ50" s="15"/>
      <c r="AK50" s="8"/>
      <c r="AL50" s="15"/>
      <c r="AM50" s="8"/>
      <c r="AN50" s="185"/>
      <c r="AO50" s="6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40"/>
      <c r="BB50" s="40"/>
      <c r="CG50" s="42">
        <v>0</v>
      </c>
      <c r="CH50" s="42">
        <v>0</v>
      </c>
      <c r="CI50" s="42"/>
      <c r="CJ50" s="42"/>
      <c r="CK50" s="42"/>
      <c r="CL50" s="42"/>
    </row>
    <row r="51" spans="1:90" ht="16.149999999999999" customHeight="1" x14ac:dyDescent="0.2">
      <c r="A51" s="564"/>
      <c r="B51" s="550" t="s">
        <v>36</v>
      </c>
      <c r="C51" s="114">
        <f t="shared" si="4"/>
        <v>0</v>
      </c>
      <c r="D51" s="115">
        <f t="shared" si="5"/>
        <v>0</v>
      </c>
      <c r="E51" s="69">
        <f t="shared" si="5"/>
        <v>0</v>
      </c>
      <c r="F51" s="43"/>
      <c r="G51" s="44"/>
      <c r="H51" s="7"/>
      <c r="I51" s="14"/>
      <c r="J51" s="7"/>
      <c r="K51" s="8"/>
      <c r="L51" s="7"/>
      <c r="M51" s="8"/>
      <c r="N51" s="7"/>
      <c r="O51" s="8"/>
      <c r="P51" s="15"/>
      <c r="Q51" s="8"/>
      <c r="R51" s="15"/>
      <c r="S51" s="8"/>
      <c r="T51" s="15"/>
      <c r="U51" s="8"/>
      <c r="V51" s="15"/>
      <c r="W51" s="8"/>
      <c r="X51" s="15"/>
      <c r="Y51" s="8"/>
      <c r="Z51" s="15"/>
      <c r="AA51" s="8"/>
      <c r="AB51" s="15"/>
      <c r="AC51" s="8"/>
      <c r="AD51" s="15"/>
      <c r="AE51" s="8"/>
      <c r="AF51" s="15"/>
      <c r="AG51" s="8"/>
      <c r="AH51" s="15"/>
      <c r="AI51" s="8"/>
      <c r="AJ51" s="15"/>
      <c r="AK51" s="8"/>
      <c r="AL51" s="15"/>
      <c r="AM51" s="8"/>
      <c r="AN51" s="185"/>
      <c r="AO51" s="6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40"/>
      <c r="BB51" s="40"/>
      <c r="CG51" s="42">
        <v>0</v>
      </c>
      <c r="CH51" s="42">
        <v>0</v>
      </c>
      <c r="CI51" s="42"/>
      <c r="CJ51" s="42"/>
      <c r="CK51" s="42"/>
      <c r="CL51" s="42"/>
    </row>
    <row r="52" spans="1:90" ht="16.149999999999999" customHeight="1" x14ac:dyDescent="0.2">
      <c r="A52" s="564"/>
      <c r="B52" s="550" t="s">
        <v>62</v>
      </c>
      <c r="C52" s="114">
        <f t="shared" si="4"/>
        <v>0</v>
      </c>
      <c r="D52" s="115">
        <f t="shared" si="5"/>
        <v>0</v>
      </c>
      <c r="E52" s="69">
        <f t="shared" si="5"/>
        <v>0</v>
      </c>
      <c r="F52" s="43"/>
      <c r="G52" s="44"/>
      <c r="H52" s="7"/>
      <c r="I52" s="14"/>
      <c r="J52" s="7"/>
      <c r="K52" s="8"/>
      <c r="L52" s="7"/>
      <c r="M52" s="8"/>
      <c r="N52" s="7"/>
      <c r="O52" s="8"/>
      <c r="P52" s="15"/>
      <c r="Q52" s="8"/>
      <c r="R52" s="15"/>
      <c r="S52" s="8"/>
      <c r="T52" s="15"/>
      <c r="U52" s="8"/>
      <c r="V52" s="15"/>
      <c r="W52" s="8"/>
      <c r="X52" s="15"/>
      <c r="Y52" s="8"/>
      <c r="Z52" s="15"/>
      <c r="AA52" s="8"/>
      <c r="AB52" s="15"/>
      <c r="AC52" s="8"/>
      <c r="AD52" s="15"/>
      <c r="AE52" s="8"/>
      <c r="AF52" s="15"/>
      <c r="AG52" s="8"/>
      <c r="AH52" s="15"/>
      <c r="AI52" s="8"/>
      <c r="AJ52" s="15"/>
      <c r="AK52" s="8"/>
      <c r="AL52" s="15"/>
      <c r="AM52" s="8"/>
      <c r="AN52" s="185"/>
      <c r="AO52" s="6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40"/>
      <c r="BB52" s="40"/>
      <c r="CG52" s="42">
        <v>0</v>
      </c>
      <c r="CH52" s="42">
        <v>0</v>
      </c>
      <c r="CI52" s="42"/>
      <c r="CJ52" s="42"/>
      <c r="CK52" s="42"/>
      <c r="CL52" s="42"/>
    </row>
    <row r="53" spans="1:90" ht="16.149999999999999" customHeight="1" x14ac:dyDescent="0.2">
      <c r="A53" s="564"/>
      <c r="B53" s="550" t="s">
        <v>39</v>
      </c>
      <c r="C53" s="114">
        <f t="shared" si="4"/>
        <v>0</v>
      </c>
      <c r="D53" s="115">
        <f t="shared" si="5"/>
        <v>0</v>
      </c>
      <c r="E53" s="69">
        <f t="shared" si="5"/>
        <v>0</v>
      </c>
      <c r="F53" s="43"/>
      <c r="G53" s="44"/>
      <c r="H53" s="7"/>
      <c r="I53" s="14"/>
      <c r="J53" s="7"/>
      <c r="K53" s="8"/>
      <c r="L53" s="7"/>
      <c r="M53" s="8"/>
      <c r="N53" s="7"/>
      <c r="O53" s="8"/>
      <c r="P53" s="15"/>
      <c r="Q53" s="8"/>
      <c r="R53" s="15"/>
      <c r="S53" s="8"/>
      <c r="T53" s="15"/>
      <c r="U53" s="8"/>
      <c r="V53" s="15"/>
      <c r="W53" s="8"/>
      <c r="X53" s="15"/>
      <c r="Y53" s="8"/>
      <c r="Z53" s="15"/>
      <c r="AA53" s="8"/>
      <c r="AB53" s="15"/>
      <c r="AC53" s="8"/>
      <c r="AD53" s="15"/>
      <c r="AE53" s="8"/>
      <c r="AF53" s="15"/>
      <c r="AG53" s="8"/>
      <c r="AH53" s="15"/>
      <c r="AI53" s="8"/>
      <c r="AJ53" s="15"/>
      <c r="AK53" s="8"/>
      <c r="AL53" s="15"/>
      <c r="AM53" s="8"/>
      <c r="AN53" s="185"/>
      <c r="AO53" s="6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40"/>
      <c r="BB53" s="40"/>
      <c r="CG53" s="42">
        <v>0</v>
      </c>
      <c r="CH53" s="42">
        <v>0</v>
      </c>
      <c r="CI53" s="42"/>
      <c r="CJ53" s="42"/>
      <c r="CK53" s="42"/>
      <c r="CL53" s="42"/>
    </row>
    <row r="54" spans="1:90" ht="16.149999999999999" customHeight="1" x14ac:dyDescent="0.2">
      <c r="A54" s="565"/>
      <c r="B54" s="551" t="s">
        <v>40</v>
      </c>
      <c r="C54" s="86">
        <f t="shared" si="4"/>
        <v>0</v>
      </c>
      <c r="D54" s="87">
        <f t="shared" si="5"/>
        <v>0</v>
      </c>
      <c r="E54" s="74">
        <f t="shared" si="5"/>
        <v>0</v>
      </c>
      <c r="F54" s="72"/>
      <c r="G54" s="73"/>
      <c r="H54" s="9"/>
      <c r="I54" s="10"/>
      <c r="J54" s="9"/>
      <c r="K54" s="11"/>
      <c r="L54" s="9"/>
      <c r="M54" s="11"/>
      <c r="N54" s="9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8"/>
      <c r="AA54" s="11"/>
      <c r="AB54" s="18"/>
      <c r="AC54" s="11"/>
      <c r="AD54" s="18"/>
      <c r="AE54" s="11"/>
      <c r="AF54" s="18"/>
      <c r="AG54" s="11"/>
      <c r="AH54" s="18"/>
      <c r="AI54" s="11"/>
      <c r="AJ54" s="18"/>
      <c r="AK54" s="11"/>
      <c r="AL54" s="18"/>
      <c r="AM54" s="11"/>
      <c r="AN54" s="186"/>
      <c r="AO54" s="6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40"/>
      <c r="BB54" s="40"/>
      <c r="CG54" s="42">
        <v>0</v>
      </c>
      <c r="CH54" s="42">
        <v>0</v>
      </c>
      <c r="CI54" s="42"/>
      <c r="CJ54" s="42"/>
      <c r="CK54" s="42"/>
      <c r="CL54" s="42"/>
    </row>
    <row r="55" spans="1:90" ht="16.149999999999999" customHeight="1" x14ac:dyDescent="0.2">
      <c r="A55" s="671" t="s">
        <v>63</v>
      </c>
      <c r="B55" s="555" t="s">
        <v>36</v>
      </c>
      <c r="C55" s="90">
        <f t="shared" si="4"/>
        <v>0</v>
      </c>
      <c r="D55" s="91">
        <f t="shared" ref="D55:E60" si="6">SUM(J55+L55+N55)</f>
        <v>0</v>
      </c>
      <c r="E55" s="2">
        <f t="shared" si="6"/>
        <v>0</v>
      </c>
      <c r="F55" s="80"/>
      <c r="G55" s="81"/>
      <c r="H55" s="80"/>
      <c r="I55" s="81"/>
      <c r="J55" s="3"/>
      <c r="K55" s="5"/>
      <c r="L55" s="3"/>
      <c r="M55" s="5"/>
      <c r="N55" s="3"/>
      <c r="O55" s="5"/>
      <c r="P55" s="187"/>
      <c r="Q55" s="188"/>
      <c r="R55" s="187"/>
      <c r="S55" s="188"/>
      <c r="T55" s="187"/>
      <c r="U55" s="188"/>
      <c r="V55" s="187"/>
      <c r="W55" s="188"/>
      <c r="X55" s="187"/>
      <c r="Y55" s="188"/>
      <c r="Z55" s="187"/>
      <c r="AA55" s="188"/>
      <c r="AB55" s="187"/>
      <c r="AC55" s="188"/>
      <c r="AD55" s="187"/>
      <c r="AE55" s="188"/>
      <c r="AF55" s="187"/>
      <c r="AG55" s="188"/>
      <c r="AH55" s="187"/>
      <c r="AI55" s="188"/>
      <c r="AJ55" s="80"/>
      <c r="AK55" s="188"/>
      <c r="AL55" s="187"/>
      <c r="AM55" s="188"/>
      <c r="AN55" s="183"/>
      <c r="AO55" s="6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40"/>
      <c r="BB55" s="40"/>
      <c r="CG55" s="42">
        <v>0</v>
      </c>
      <c r="CH55" s="42">
        <v>0</v>
      </c>
      <c r="CI55" s="42"/>
      <c r="CJ55" s="42"/>
      <c r="CK55" s="42"/>
      <c r="CL55" s="42"/>
    </row>
    <row r="56" spans="1:90" ht="16.149999999999999" customHeight="1" x14ac:dyDescent="0.2">
      <c r="A56" s="565"/>
      <c r="B56" s="551" t="s">
        <v>39</v>
      </c>
      <c r="C56" s="86">
        <f t="shared" si="4"/>
        <v>0</v>
      </c>
      <c r="D56" s="87">
        <f t="shared" si="6"/>
        <v>0</v>
      </c>
      <c r="E56" s="74">
        <f t="shared" si="6"/>
        <v>0</v>
      </c>
      <c r="F56" s="72"/>
      <c r="G56" s="73"/>
      <c r="H56" s="72"/>
      <c r="I56" s="73"/>
      <c r="J56" s="9"/>
      <c r="K56" s="11"/>
      <c r="L56" s="9"/>
      <c r="M56" s="11"/>
      <c r="N56" s="9"/>
      <c r="O56" s="11"/>
      <c r="P56" s="189"/>
      <c r="Q56" s="190"/>
      <c r="R56" s="189"/>
      <c r="S56" s="190"/>
      <c r="T56" s="189"/>
      <c r="U56" s="190"/>
      <c r="V56" s="189"/>
      <c r="W56" s="190"/>
      <c r="X56" s="189"/>
      <c r="Y56" s="190"/>
      <c r="Z56" s="189"/>
      <c r="AA56" s="190"/>
      <c r="AB56" s="189"/>
      <c r="AC56" s="190"/>
      <c r="AD56" s="189"/>
      <c r="AE56" s="190"/>
      <c r="AF56" s="189"/>
      <c r="AG56" s="190"/>
      <c r="AH56" s="189"/>
      <c r="AI56" s="190"/>
      <c r="AJ56" s="72"/>
      <c r="AK56" s="190"/>
      <c r="AL56" s="189"/>
      <c r="AM56" s="190"/>
      <c r="AN56" s="186"/>
      <c r="AO56" s="6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40"/>
      <c r="BB56" s="40"/>
      <c r="CG56" s="42">
        <v>0</v>
      </c>
      <c r="CH56" s="42">
        <v>0</v>
      </c>
      <c r="CI56" s="42"/>
      <c r="CJ56" s="42"/>
      <c r="CK56" s="42"/>
      <c r="CL56" s="42"/>
    </row>
    <row r="57" spans="1:90" ht="16.149999999999999" customHeight="1" x14ac:dyDescent="0.2">
      <c r="A57" s="671" t="s">
        <v>64</v>
      </c>
      <c r="B57" s="555" t="s">
        <v>35</v>
      </c>
      <c r="C57" s="90">
        <f t="shared" si="4"/>
        <v>0</v>
      </c>
      <c r="D57" s="91">
        <f t="shared" si="6"/>
        <v>0</v>
      </c>
      <c r="E57" s="2">
        <f t="shared" si="6"/>
        <v>0</v>
      </c>
      <c r="F57" s="80"/>
      <c r="G57" s="81"/>
      <c r="H57" s="80"/>
      <c r="I57" s="81"/>
      <c r="J57" s="3"/>
      <c r="K57" s="5"/>
      <c r="L57" s="3"/>
      <c r="M57" s="5"/>
      <c r="N57" s="3"/>
      <c r="O57" s="5"/>
      <c r="P57" s="187"/>
      <c r="Q57" s="188"/>
      <c r="R57" s="187"/>
      <c r="S57" s="188"/>
      <c r="T57" s="187"/>
      <c r="U57" s="188"/>
      <c r="V57" s="187"/>
      <c r="W57" s="188"/>
      <c r="X57" s="187"/>
      <c r="Y57" s="188"/>
      <c r="Z57" s="187"/>
      <c r="AA57" s="188"/>
      <c r="AB57" s="187"/>
      <c r="AC57" s="188"/>
      <c r="AD57" s="187"/>
      <c r="AE57" s="188"/>
      <c r="AF57" s="187"/>
      <c r="AG57" s="188"/>
      <c r="AH57" s="187"/>
      <c r="AI57" s="188"/>
      <c r="AJ57" s="80"/>
      <c r="AK57" s="188"/>
      <c r="AL57" s="187"/>
      <c r="AM57" s="188"/>
      <c r="AN57" s="183"/>
      <c r="AO57" s="6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40"/>
      <c r="BB57" s="40"/>
      <c r="CG57" s="42">
        <v>0</v>
      </c>
      <c r="CH57" s="42">
        <v>0</v>
      </c>
      <c r="CI57" s="42"/>
      <c r="CJ57" s="42"/>
      <c r="CK57" s="42"/>
      <c r="CL57" s="42"/>
    </row>
    <row r="58" spans="1:90" ht="16.149999999999999" customHeight="1" x14ac:dyDescent="0.2">
      <c r="A58" s="564"/>
      <c r="B58" s="550" t="s">
        <v>47</v>
      </c>
      <c r="C58" s="114">
        <f t="shared" si="4"/>
        <v>0</v>
      </c>
      <c r="D58" s="115">
        <f t="shared" si="6"/>
        <v>0</v>
      </c>
      <c r="E58" s="69">
        <f t="shared" si="6"/>
        <v>0</v>
      </c>
      <c r="F58" s="43"/>
      <c r="G58" s="44"/>
      <c r="H58" s="43"/>
      <c r="I58" s="44"/>
      <c r="J58" s="7"/>
      <c r="K58" s="8"/>
      <c r="L58" s="7"/>
      <c r="M58" s="8"/>
      <c r="N58" s="7"/>
      <c r="O58" s="8"/>
      <c r="P58" s="191"/>
      <c r="Q58" s="192"/>
      <c r="R58" s="191"/>
      <c r="S58" s="192"/>
      <c r="T58" s="191"/>
      <c r="U58" s="192"/>
      <c r="V58" s="191"/>
      <c r="W58" s="192"/>
      <c r="X58" s="191"/>
      <c r="Y58" s="192"/>
      <c r="Z58" s="191"/>
      <c r="AA58" s="192"/>
      <c r="AB58" s="191"/>
      <c r="AC58" s="192"/>
      <c r="AD58" s="191"/>
      <c r="AE58" s="192"/>
      <c r="AF58" s="191"/>
      <c r="AG58" s="192"/>
      <c r="AH58" s="191"/>
      <c r="AI58" s="192"/>
      <c r="AJ58" s="43"/>
      <c r="AK58" s="192"/>
      <c r="AL58" s="191"/>
      <c r="AM58" s="192"/>
      <c r="AN58" s="185"/>
      <c r="AO58" s="6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40"/>
      <c r="BB58" s="40"/>
      <c r="CG58" s="42">
        <v>0</v>
      </c>
      <c r="CH58" s="42">
        <v>0</v>
      </c>
      <c r="CI58" s="42"/>
      <c r="CJ58" s="42"/>
      <c r="CK58" s="42"/>
      <c r="CL58" s="42"/>
    </row>
    <row r="59" spans="1:90" ht="16.149999999999999" customHeight="1" x14ac:dyDescent="0.2">
      <c r="A59" s="564"/>
      <c r="B59" s="550" t="s">
        <v>36</v>
      </c>
      <c r="C59" s="114">
        <f t="shared" si="4"/>
        <v>0</v>
      </c>
      <c r="D59" s="115">
        <f t="shared" si="6"/>
        <v>0</v>
      </c>
      <c r="E59" s="69">
        <f t="shared" si="6"/>
        <v>0</v>
      </c>
      <c r="F59" s="43"/>
      <c r="G59" s="44"/>
      <c r="H59" s="43"/>
      <c r="I59" s="44"/>
      <c r="J59" s="7"/>
      <c r="K59" s="8"/>
      <c r="L59" s="7"/>
      <c r="M59" s="8"/>
      <c r="N59" s="7"/>
      <c r="O59" s="8"/>
      <c r="P59" s="191"/>
      <c r="Q59" s="192"/>
      <c r="R59" s="191"/>
      <c r="S59" s="192"/>
      <c r="T59" s="191"/>
      <c r="U59" s="192"/>
      <c r="V59" s="191"/>
      <c r="W59" s="192"/>
      <c r="X59" s="191"/>
      <c r="Y59" s="192"/>
      <c r="Z59" s="191"/>
      <c r="AA59" s="192"/>
      <c r="AB59" s="191"/>
      <c r="AC59" s="192"/>
      <c r="AD59" s="191"/>
      <c r="AE59" s="192"/>
      <c r="AF59" s="191"/>
      <c r="AG59" s="192"/>
      <c r="AH59" s="191"/>
      <c r="AI59" s="192"/>
      <c r="AJ59" s="43"/>
      <c r="AK59" s="192"/>
      <c r="AL59" s="191"/>
      <c r="AM59" s="192"/>
      <c r="AN59" s="185"/>
      <c r="AO59" s="6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40"/>
      <c r="BB59" s="40"/>
      <c r="CG59" s="42">
        <v>0</v>
      </c>
      <c r="CH59" s="42">
        <v>0</v>
      </c>
      <c r="CI59" s="42"/>
      <c r="CJ59" s="42"/>
      <c r="CK59" s="42"/>
      <c r="CL59" s="42"/>
    </row>
    <row r="60" spans="1:90" ht="16.149999999999999" customHeight="1" x14ac:dyDescent="0.2">
      <c r="A60" s="565"/>
      <c r="B60" s="551" t="s">
        <v>39</v>
      </c>
      <c r="C60" s="86">
        <f t="shared" si="4"/>
        <v>0</v>
      </c>
      <c r="D60" s="87">
        <f t="shared" si="6"/>
        <v>0</v>
      </c>
      <c r="E60" s="74">
        <f t="shared" si="6"/>
        <v>0</v>
      </c>
      <c r="F60" s="72"/>
      <c r="G60" s="73"/>
      <c r="H60" s="72"/>
      <c r="I60" s="73"/>
      <c r="J60" s="9"/>
      <c r="K60" s="11"/>
      <c r="L60" s="9"/>
      <c r="M60" s="11"/>
      <c r="N60" s="9"/>
      <c r="O60" s="11"/>
      <c r="P60" s="189"/>
      <c r="Q60" s="190"/>
      <c r="R60" s="189"/>
      <c r="S60" s="190"/>
      <c r="T60" s="189"/>
      <c r="U60" s="190"/>
      <c r="V60" s="189"/>
      <c r="W60" s="190"/>
      <c r="X60" s="189"/>
      <c r="Y60" s="190"/>
      <c r="Z60" s="189"/>
      <c r="AA60" s="190"/>
      <c r="AB60" s="189"/>
      <c r="AC60" s="190"/>
      <c r="AD60" s="189"/>
      <c r="AE60" s="190"/>
      <c r="AF60" s="189"/>
      <c r="AG60" s="190"/>
      <c r="AH60" s="189"/>
      <c r="AI60" s="190"/>
      <c r="AJ60" s="72"/>
      <c r="AK60" s="190"/>
      <c r="AL60" s="189"/>
      <c r="AM60" s="190"/>
      <c r="AN60" s="186"/>
      <c r="AO60" s="6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40"/>
      <c r="BB60" s="40"/>
      <c r="CG60" s="42">
        <v>0</v>
      </c>
      <c r="CH60" s="42">
        <v>0</v>
      </c>
      <c r="CI60" s="42"/>
      <c r="CJ60" s="42"/>
      <c r="CK60" s="42"/>
      <c r="CL60" s="42"/>
    </row>
    <row r="61" spans="1:90" ht="16.149999999999999" customHeight="1" x14ac:dyDescent="0.2">
      <c r="A61" s="671" t="s">
        <v>65</v>
      </c>
      <c r="B61" s="555" t="s">
        <v>35</v>
      </c>
      <c r="C61" s="90">
        <f t="shared" si="4"/>
        <v>0</v>
      </c>
      <c r="D61" s="91">
        <f t="shared" ref="D61:E70" si="7">SUM(J61+L61+N61+P61+R61+T61+V61+X61+Z61+AB61+AD61+AF61+AH61+AJ61+AL61)</f>
        <v>0</v>
      </c>
      <c r="E61" s="2">
        <f t="shared" si="7"/>
        <v>0</v>
      </c>
      <c r="F61" s="80"/>
      <c r="G61" s="81"/>
      <c r="H61" s="80"/>
      <c r="I61" s="188"/>
      <c r="J61" s="3"/>
      <c r="K61" s="5"/>
      <c r="L61" s="3"/>
      <c r="M61" s="5"/>
      <c r="N61" s="3"/>
      <c r="O61" s="5"/>
      <c r="P61" s="3"/>
      <c r="Q61" s="5"/>
      <c r="R61" s="3"/>
      <c r="S61" s="5"/>
      <c r="T61" s="3"/>
      <c r="U61" s="5"/>
      <c r="V61" s="3"/>
      <c r="W61" s="5"/>
      <c r="X61" s="3"/>
      <c r="Y61" s="5"/>
      <c r="Z61" s="3"/>
      <c r="AA61" s="5"/>
      <c r="AB61" s="3"/>
      <c r="AC61" s="5"/>
      <c r="AD61" s="3"/>
      <c r="AE61" s="5"/>
      <c r="AF61" s="3"/>
      <c r="AG61" s="5"/>
      <c r="AH61" s="3"/>
      <c r="AI61" s="5"/>
      <c r="AJ61" s="3"/>
      <c r="AK61" s="5"/>
      <c r="AL61" s="3"/>
      <c r="AM61" s="5"/>
      <c r="AN61" s="183"/>
      <c r="AO61" s="6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40"/>
      <c r="BB61" s="40"/>
      <c r="CG61" s="42">
        <v>0</v>
      </c>
      <c r="CH61" s="42">
        <v>0</v>
      </c>
      <c r="CI61" s="42"/>
      <c r="CJ61" s="42"/>
      <c r="CK61" s="42"/>
      <c r="CL61" s="42"/>
    </row>
    <row r="62" spans="1:90" ht="16.149999999999999" customHeight="1" x14ac:dyDescent="0.2">
      <c r="A62" s="565"/>
      <c r="B62" s="550" t="s">
        <v>47</v>
      </c>
      <c r="C62" s="116">
        <f t="shared" si="4"/>
        <v>0</v>
      </c>
      <c r="D62" s="117">
        <f t="shared" si="7"/>
        <v>0</v>
      </c>
      <c r="E62" s="74">
        <f t="shared" si="7"/>
        <v>0</v>
      </c>
      <c r="F62" s="72"/>
      <c r="G62" s="73"/>
      <c r="H62" s="72"/>
      <c r="I62" s="190"/>
      <c r="J62" s="9"/>
      <c r="K62" s="11"/>
      <c r="L62" s="9"/>
      <c r="M62" s="11"/>
      <c r="N62" s="9"/>
      <c r="O62" s="11"/>
      <c r="P62" s="9"/>
      <c r="Q62" s="11"/>
      <c r="R62" s="9"/>
      <c r="S62" s="11"/>
      <c r="T62" s="9"/>
      <c r="U62" s="11"/>
      <c r="V62" s="9"/>
      <c r="W62" s="11"/>
      <c r="X62" s="9"/>
      <c r="Y62" s="11"/>
      <c r="Z62" s="9"/>
      <c r="AA62" s="11"/>
      <c r="AB62" s="9"/>
      <c r="AC62" s="11"/>
      <c r="AD62" s="9"/>
      <c r="AE62" s="11"/>
      <c r="AF62" s="9"/>
      <c r="AG62" s="11"/>
      <c r="AH62" s="9"/>
      <c r="AI62" s="11"/>
      <c r="AJ62" s="9"/>
      <c r="AK62" s="11"/>
      <c r="AL62" s="9"/>
      <c r="AM62" s="11"/>
      <c r="AN62" s="186"/>
      <c r="AO62" s="6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40"/>
      <c r="BB62" s="40"/>
      <c r="CG62" s="42">
        <v>0</v>
      </c>
      <c r="CH62" s="42">
        <v>0</v>
      </c>
      <c r="CI62" s="42"/>
      <c r="CJ62" s="42"/>
      <c r="CK62" s="42"/>
      <c r="CL62" s="42"/>
    </row>
    <row r="63" spans="1:90" ht="16.149999999999999" customHeight="1" x14ac:dyDescent="0.2">
      <c r="A63" s="671" t="s">
        <v>66</v>
      </c>
      <c r="B63" s="555" t="s">
        <v>35</v>
      </c>
      <c r="C63" s="90">
        <f t="shared" si="4"/>
        <v>0</v>
      </c>
      <c r="D63" s="91">
        <f t="shared" si="7"/>
        <v>0</v>
      </c>
      <c r="E63" s="2">
        <f t="shared" si="7"/>
        <v>0</v>
      </c>
      <c r="F63" s="80"/>
      <c r="G63" s="81"/>
      <c r="H63" s="80"/>
      <c r="I63" s="81"/>
      <c r="J63" s="3"/>
      <c r="K63" s="5"/>
      <c r="L63" s="3"/>
      <c r="M63" s="5"/>
      <c r="N63" s="3"/>
      <c r="O63" s="5"/>
      <c r="P63" s="3"/>
      <c r="Q63" s="5"/>
      <c r="R63" s="3"/>
      <c r="S63" s="5"/>
      <c r="T63" s="3"/>
      <c r="U63" s="5"/>
      <c r="V63" s="3"/>
      <c r="W63" s="5"/>
      <c r="X63" s="3"/>
      <c r="Y63" s="5"/>
      <c r="Z63" s="3"/>
      <c r="AA63" s="5"/>
      <c r="AB63" s="3"/>
      <c r="AC63" s="5"/>
      <c r="AD63" s="3"/>
      <c r="AE63" s="5"/>
      <c r="AF63" s="3"/>
      <c r="AG63" s="5"/>
      <c r="AH63" s="3"/>
      <c r="AI63" s="5"/>
      <c r="AJ63" s="3"/>
      <c r="AK63" s="5"/>
      <c r="AL63" s="3"/>
      <c r="AM63" s="5"/>
      <c r="AN63" s="183"/>
      <c r="AO63" s="6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40"/>
      <c r="BB63" s="40"/>
      <c r="CG63" s="42">
        <v>0</v>
      </c>
      <c r="CH63" s="42">
        <v>0</v>
      </c>
      <c r="CI63" s="42"/>
      <c r="CJ63" s="42"/>
      <c r="CK63" s="42"/>
      <c r="CL63" s="42"/>
    </row>
    <row r="64" spans="1:90" ht="16.149999999999999" customHeight="1" x14ac:dyDescent="0.2">
      <c r="A64" s="565"/>
      <c r="B64" s="551" t="s">
        <v>47</v>
      </c>
      <c r="C64" s="86">
        <f t="shared" si="4"/>
        <v>0</v>
      </c>
      <c r="D64" s="87">
        <f t="shared" si="7"/>
        <v>0</v>
      </c>
      <c r="E64" s="74">
        <f t="shared" si="7"/>
        <v>0</v>
      </c>
      <c r="F64" s="72"/>
      <c r="G64" s="73"/>
      <c r="H64" s="72"/>
      <c r="I64" s="73"/>
      <c r="J64" s="9"/>
      <c r="K64" s="11"/>
      <c r="L64" s="9"/>
      <c r="M64" s="11"/>
      <c r="N64" s="9"/>
      <c r="O64" s="11"/>
      <c r="P64" s="9"/>
      <c r="Q64" s="11"/>
      <c r="R64" s="9"/>
      <c r="S64" s="11"/>
      <c r="T64" s="9"/>
      <c r="U64" s="11"/>
      <c r="V64" s="9"/>
      <c r="W64" s="11"/>
      <c r="X64" s="9"/>
      <c r="Y64" s="11"/>
      <c r="Z64" s="9"/>
      <c r="AA64" s="11"/>
      <c r="AB64" s="9"/>
      <c r="AC64" s="11"/>
      <c r="AD64" s="9"/>
      <c r="AE64" s="11"/>
      <c r="AF64" s="9"/>
      <c r="AG64" s="11"/>
      <c r="AH64" s="9"/>
      <c r="AI64" s="11"/>
      <c r="AJ64" s="9"/>
      <c r="AK64" s="11"/>
      <c r="AL64" s="9"/>
      <c r="AM64" s="11"/>
      <c r="AN64" s="186"/>
      <c r="AO64" s="6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40"/>
      <c r="BB64" s="40"/>
      <c r="CG64" s="42">
        <v>0</v>
      </c>
      <c r="CH64" s="42">
        <v>0</v>
      </c>
      <c r="CI64" s="42"/>
      <c r="CJ64" s="42"/>
      <c r="CK64" s="42"/>
      <c r="CL64" s="42"/>
    </row>
    <row r="65" spans="1:90" ht="16.149999999999999" customHeight="1" x14ac:dyDescent="0.2">
      <c r="A65" s="671" t="s">
        <v>67</v>
      </c>
      <c r="B65" s="555" t="s">
        <v>35</v>
      </c>
      <c r="C65" s="90">
        <f t="shared" si="4"/>
        <v>0</v>
      </c>
      <c r="D65" s="91">
        <f t="shared" si="7"/>
        <v>0</v>
      </c>
      <c r="E65" s="2">
        <f t="shared" si="7"/>
        <v>0</v>
      </c>
      <c r="F65" s="80"/>
      <c r="G65" s="81"/>
      <c r="H65" s="80"/>
      <c r="I65" s="81"/>
      <c r="J65" s="3"/>
      <c r="K65" s="5"/>
      <c r="L65" s="3"/>
      <c r="M65" s="5"/>
      <c r="N65" s="3"/>
      <c r="O65" s="5"/>
      <c r="P65" s="3"/>
      <c r="Q65" s="5"/>
      <c r="R65" s="3"/>
      <c r="S65" s="5"/>
      <c r="T65" s="3"/>
      <c r="U65" s="5"/>
      <c r="V65" s="3"/>
      <c r="W65" s="5"/>
      <c r="X65" s="3"/>
      <c r="Y65" s="5"/>
      <c r="Z65" s="3"/>
      <c r="AA65" s="5"/>
      <c r="AB65" s="3"/>
      <c r="AC65" s="5"/>
      <c r="AD65" s="3"/>
      <c r="AE65" s="5"/>
      <c r="AF65" s="3"/>
      <c r="AG65" s="5"/>
      <c r="AH65" s="3"/>
      <c r="AI65" s="5"/>
      <c r="AJ65" s="3"/>
      <c r="AK65" s="5"/>
      <c r="AL65" s="3"/>
      <c r="AM65" s="5"/>
      <c r="AN65" s="183"/>
      <c r="AO65" s="6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40"/>
      <c r="BB65" s="40"/>
      <c r="CG65" s="42">
        <v>0</v>
      </c>
      <c r="CH65" s="42">
        <v>0</v>
      </c>
      <c r="CI65" s="42"/>
      <c r="CJ65" s="42"/>
      <c r="CK65" s="42"/>
      <c r="CL65" s="42"/>
    </row>
    <row r="66" spans="1:90" ht="16.149999999999999" customHeight="1" x14ac:dyDescent="0.2">
      <c r="A66" s="564"/>
      <c r="B66" s="550" t="s">
        <v>47</v>
      </c>
      <c r="C66" s="114">
        <f t="shared" si="4"/>
        <v>0</v>
      </c>
      <c r="D66" s="115">
        <f t="shared" si="7"/>
        <v>0</v>
      </c>
      <c r="E66" s="69">
        <f t="shared" si="7"/>
        <v>0</v>
      </c>
      <c r="F66" s="43"/>
      <c r="G66" s="44"/>
      <c r="H66" s="43"/>
      <c r="I66" s="44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7"/>
      <c r="AE66" s="8"/>
      <c r="AF66" s="7"/>
      <c r="AG66" s="8"/>
      <c r="AH66" s="7"/>
      <c r="AI66" s="8"/>
      <c r="AJ66" s="7"/>
      <c r="AK66" s="8"/>
      <c r="AL66" s="7"/>
      <c r="AM66" s="8"/>
      <c r="AN66" s="185"/>
      <c r="AO66" s="6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40"/>
      <c r="BB66" s="40"/>
      <c r="CG66" s="42">
        <v>0</v>
      </c>
      <c r="CH66" s="42">
        <v>0</v>
      </c>
      <c r="CI66" s="42"/>
      <c r="CJ66" s="42"/>
      <c r="CK66" s="42"/>
      <c r="CL66" s="42"/>
    </row>
    <row r="67" spans="1:90" ht="16.149999999999999" customHeight="1" x14ac:dyDescent="0.2">
      <c r="A67" s="564"/>
      <c r="B67" s="550" t="s">
        <v>36</v>
      </c>
      <c r="C67" s="114">
        <f t="shared" si="4"/>
        <v>0</v>
      </c>
      <c r="D67" s="115">
        <f t="shared" si="7"/>
        <v>0</v>
      </c>
      <c r="E67" s="69">
        <f t="shared" si="7"/>
        <v>0</v>
      </c>
      <c r="F67" s="43"/>
      <c r="G67" s="44"/>
      <c r="H67" s="43"/>
      <c r="I67" s="44"/>
      <c r="J67" s="7"/>
      <c r="K67" s="8"/>
      <c r="L67" s="7"/>
      <c r="M67" s="8"/>
      <c r="N67" s="7"/>
      <c r="O67" s="8"/>
      <c r="P67" s="7"/>
      <c r="Q67" s="8"/>
      <c r="R67" s="7"/>
      <c r="S67" s="8"/>
      <c r="T67" s="7"/>
      <c r="U67" s="8"/>
      <c r="V67" s="7"/>
      <c r="W67" s="8"/>
      <c r="X67" s="7"/>
      <c r="Y67" s="8"/>
      <c r="Z67" s="7"/>
      <c r="AA67" s="8"/>
      <c r="AB67" s="7"/>
      <c r="AC67" s="8"/>
      <c r="AD67" s="7"/>
      <c r="AE67" s="8"/>
      <c r="AF67" s="7"/>
      <c r="AG67" s="8"/>
      <c r="AH67" s="7"/>
      <c r="AI67" s="8"/>
      <c r="AJ67" s="7"/>
      <c r="AK67" s="8"/>
      <c r="AL67" s="7"/>
      <c r="AM67" s="8"/>
      <c r="AN67" s="185"/>
      <c r="AO67" s="6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40"/>
      <c r="BB67" s="40"/>
      <c r="CG67" s="42">
        <v>0</v>
      </c>
      <c r="CH67" s="42">
        <v>0</v>
      </c>
      <c r="CI67" s="42"/>
      <c r="CJ67" s="42"/>
      <c r="CK67" s="42"/>
      <c r="CL67" s="42"/>
    </row>
    <row r="68" spans="1:90" ht="16.149999999999999" customHeight="1" x14ac:dyDescent="0.2">
      <c r="A68" s="564"/>
      <c r="B68" s="550" t="s">
        <v>62</v>
      </c>
      <c r="C68" s="114">
        <f t="shared" si="4"/>
        <v>0</v>
      </c>
      <c r="D68" s="115">
        <f t="shared" si="7"/>
        <v>0</v>
      </c>
      <c r="E68" s="69">
        <f t="shared" si="7"/>
        <v>0</v>
      </c>
      <c r="F68" s="43"/>
      <c r="G68" s="44"/>
      <c r="H68" s="43"/>
      <c r="I68" s="44"/>
      <c r="J68" s="7"/>
      <c r="K68" s="8"/>
      <c r="L68" s="7"/>
      <c r="M68" s="8"/>
      <c r="N68" s="7"/>
      <c r="O68" s="8"/>
      <c r="P68" s="7"/>
      <c r="Q68" s="8"/>
      <c r="R68" s="7"/>
      <c r="S68" s="8"/>
      <c r="T68" s="7"/>
      <c r="U68" s="8"/>
      <c r="V68" s="7"/>
      <c r="W68" s="8"/>
      <c r="X68" s="7"/>
      <c r="Y68" s="8"/>
      <c r="Z68" s="7"/>
      <c r="AA68" s="8"/>
      <c r="AB68" s="7"/>
      <c r="AC68" s="8"/>
      <c r="AD68" s="7"/>
      <c r="AE68" s="8"/>
      <c r="AF68" s="7"/>
      <c r="AG68" s="8"/>
      <c r="AH68" s="7"/>
      <c r="AI68" s="8"/>
      <c r="AJ68" s="7"/>
      <c r="AK68" s="8"/>
      <c r="AL68" s="7"/>
      <c r="AM68" s="8"/>
      <c r="AN68" s="185"/>
      <c r="AO68" s="6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40"/>
      <c r="BB68" s="40"/>
      <c r="CG68" s="42">
        <v>0</v>
      </c>
      <c r="CH68" s="42">
        <v>0</v>
      </c>
      <c r="CI68" s="42"/>
      <c r="CJ68" s="42"/>
      <c r="CK68" s="42"/>
      <c r="CL68" s="42"/>
    </row>
    <row r="69" spans="1:90" ht="16.149999999999999" customHeight="1" x14ac:dyDescent="0.2">
      <c r="A69" s="564"/>
      <c r="B69" s="550" t="s">
        <v>39</v>
      </c>
      <c r="C69" s="114">
        <f t="shared" si="4"/>
        <v>0</v>
      </c>
      <c r="D69" s="115">
        <f t="shared" si="7"/>
        <v>0</v>
      </c>
      <c r="E69" s="69">
        <f t="shared" si="7"/>
        <v>0</v>
      </c>
      <c r="F69" s="43"/>
      <c r="G69" s="44"/>
      <c r="H69" s="43"/>
      <c r="I69" s="44"/>
      <c r="J69" s="7"/>
      <c r="K69" s="8"/>
      <c r="L69" s="7"/>
      <c r="M69" s="8"/>
      <c r="N69" s="7"/>
      <c r="O69" s="8"/>
      <c r="P69" s="7"/>
      <c r="Q69" s="8"/>
      <c r="R69" s="7"/>
      <c r="S69" s="8"/>
      <c r="T69" s="7"/>
      <c r="U69" s="8"/>
      <c r="V69" s="7"/>
      <c r="W69" s="8"/>
      <c r="X69" s="7"/>
      <c r="Y69" s="8"/>
      <c r="Z69" s="7"/>
      <c r="AA69" s="8"/>
      <c r="AB69" s="7"/>
      <c r="AC69" s="8"/>
      <c r="AD69" s="7"/>
      <c r="AE69" s="8"/>
      <c r="AF69" s="7"/>
      <c r="AG69" s="8"/>
      <c r="AH69" s="7"/>
      <c r="AI69" s="8"/>
      <c r="AJ69" s="7"/>
      <c r="AK69" s="8"/>
      <c r="AL69" s="7"/>
      <c r="AM69" s="8"/>
      <c r="AN69" s="185"/>
      <c r="AO69" s="6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40"/>
      <c r="BB69" s="40"/>
      <c r="CG69" s="42">
        <v>0</v>
      </c>
      <c r="CH69" s="42">
        <v>0</v>
      </c>
      <c r="CI69" s="42"/>
      <c r="CJ69" s="42"/>
      <c r="CK69" s="42"/>
      <c r="CL69" s="42"/>
    </row>
    <row r="70" spans="1:90" ht="16.149999999999999" customHeight="1" x14ac:dyDescent="0.2">
      <c r="A70" s="565"/>
      <c r="B70" s="551" t="s">
        <v>40</v>
      </c>
      <c r="C70" s="86">
        <f t="shared" si="4"/>
        <v>0</v>
      </c>
      <c r="D70" s="87">
        <f t="shared" si="7"/>
        <v>0</v>
      </c>
      <c r="E70" s="74">
        <f t="shared" si="7"/>
        <v>0</v>
      </c>
      <c r="F70" s="72"/>
      <c r="G70" s="73"/>
      <c r="H70" s="72"/>
      <c r="I70" s="73"/>
      <c r="J70" s="9"/>
      <c r="K70" s="11"/>
      <c r="L70" s="9"/>
      <c r="M70" s="11"/>
      <c r="N70" s="9"/>
      <c r="O70" s="11"/>
      <c r="P70" s="9"/>
      <c r="Q70" s="11"/>
      <c r="R70" s="9"/>
      <c r="S70" s="11"/>
      <c r="T70" s="9"/>
      <c r="U70" s="11"/>
      <c r="V70" s="9"/>
      <c r="W70" s="11"/>
      <c r="X70" s="9"/>
      <c r="Y70" s="11"/>
      <c r="Z70" s="9"/>
      <c r="AA70" s="11"/>
      <c r="AB70" s="9"/>
      <c r="AC70" s="11"/>
      <c r="AD70" s="9"/>
      <c r="AE70" s="11"/>
      <c r="AF70" s="9"/>
      <c r="AG70" s="11"/>
      <c r="AH70" s="9"/>
      <c r="AI70" s="11"/>
      <c r="AJ70" s="9"/>
      <c r="AK70" s="11"/>
      <c r="AL70" s="9"/>
      <c r="AM70" s="11"/>
      <c r="AN70" s="186"/>
      <c r="AO70" s="6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40"/>
      <c r="BB70" s="40"/>
      <c r="CG70" s="42">
        <v>0</v>
      </c>
      <c r="CH70" s="42">
        <v>0</v>
      </c>
      <c r="CI70" s="42"/>
      <c r="CJ70" s="42"/>
      <c r="CK70" s="42"/>
      <c r="CL70" s="42"/>
    </row>
    <row r="71" spans="1:90" ht="31.15" customHeight="1" x14ac:dyDescent="0.2">
      <c r="A71" s="366" t="s">
        <v>68</v>
      </c>
      <c r="B71" s="367"/>
      <c r="C71" s="367"/>
      <c r="D71" s="195"/>
      <c r="E71" s="195"/>
      <c r="F71" s="195"/>
      <c r="G71" s="196"/>
      <c r="H71" s="196"/>
      <c r="I71" s="196"/>
      <c r="J71" s="196"/>
      <c r="K71" s="197"/>
      <c r="L71" s="197"/>
      <c r="M71" s="49"/>
      <c r="N71" s="198"/>
      <c r="O71" s="157"/>
      <c r="P71" s="157"/>
      <c r="Q71" s="157"/>
      <c r="R71" s="157"/>
      <c r="S71" s="157"/>
      <c r="T71" s="157"/>
      <c r="U71" s="157"/>
      <c r="V71" s="175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77"/>
      <c r="AP71" s="177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CG71" s="42"/>
      <c r="CH71" s="42"/>
      <c r="CI71" s="42"/>
      <c r="CJ71" s="42"/>
      <c r="CK71" s="42"/>
      <c r="CL71" s="42"/>
    </row>
    <row r="72" spans="1:90" ht="31.15" customHeight="1" x14ac:dyDescent="0.2">
      <c r="A72" s="671" t="s">
        <v>69</v>
      </c>
      <c r="B72" s="691"/>
      <c r="C72" s="692" t="s">
        <v>70</v>
      </c>
      <c r="D72" s="693"/>
      <c r="E72" s="692" t="s">
        <v>71</v>
      </c>
      <c r="F72" s="611"/>
      <c r="G72" s="675" t="s">
        <v>72</v>
      </c>
      <c r="H72" s="693"/>
      <c r="I72" s="675" t="s">
        <v>73</v>
      </c>
      <c r="J72" s="693"/>
      <c r="K72" s="199"/>
      <c r="L72" s="49"/>
      <c r="M72" s="49"/>
      <c r="N72" s="49"/>
      <c r="O72" s="49"/>
      <c r="P72" s="49"/>
      <c r="Q72" s="157"/>
      <c r="R72" s="157"/>
      <c r="S72" s="157"/>
      <c r="T72" s="157"/>
      <c r="U72" s="157"/>
      <c r="V72" s="157"/>
      <c r="W72" s="157"/>
      <c r="X72" s="438"/>
      <c r="Y72" s="439"/>
      <c r="Z72" s="439"/>
      <c r="AA72" s="439"/>
      <c r="AB72" s="439"/>
      <c r="AC72" s="439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77"/>
      <c r="AP72" s="177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CG72" s="42"/>
      <c r="CH72" s="42"/>
      <c r="CI72" s="42"/>
      <c r="CJ72" s="42"/>
      <c r="CK72" s="42"/>
      <c r="CL72" s="42"/>
    </row>
    <row r="73" spans="1:90" ht="31.15" customHeight="1" x14ac:dyDescent="0.2">
      <c r="A73" s="608"/>
      <c r="B73" s="608"/>
      <c r="C73" s="202" t="s">
        <v>74</v>
      </c>
      <c r="D73" s="203" t="s">
        <v>75</v>
      </c>
      <c r="E73" s="202" t="s">
        <v>74</v>
      </c>
      <c r="F73" s="204" t="s">
        <v>75</v>
      </c>
      <c r="G73" s="440" t="s">
        <v>74</v>
      </c>
      <c r="H73" s="203" t="s">
        <v>75</v>
      </c>
      <c r="I73" s="440" t="s">
        <v>74</v>
      </c>
      <c r="J73" s="203" t="s">
        <v>75</v>
      </c>
      <c r="K73" s="50"/>
      <c r="L73" s="49"/>
      <c r="M73" s="49"/>
      <c r="N73" s="49"/>
      <c r="O73" s="49"/>
      <c r="P73" s="49"/>
      <c r="Q73" s="157"/>
      <c r="R73" s="157"/>
      <c r="S73" s="157"/>
      <c r="T73" s="157"/>
      <c r="U73" s="157"/>
      <c r="V73" s="157"/>
      <c r="W73" s="157"/>
      <c r="X73" s="438"/>
      <c r="Y73" s="439"/>
      <c r="Z73" s="439"/>
      <c r="AA73" s="439"/>
      <c r="AB73" s="439"/>
      <c r="AC73" s="439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77"/>
      <c r="AP73" s="177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CG73" s="42"/>
      <c r="CH73" s="42"/>
      <c r="CI73" s="42"/>
      <c r="CJ73" s="42"/>
      <c r="CK73" s="42"/>
      <c r="CL73" s="42"/>
    </row>
    <row r="74" spans="1:90" ht="16.149999999999999" customHeight="1" x14ac:dyDescent="0.2">
      <c r="A74" s="612" t="s">
        <v>76</v>
      </c>
      <c r="B74" s="612"/>
      <c r="C74" s="208"/>
      <c r="D74" s="209"/>
      <c r="E74" s="208"/>
      <c r="F74" s="210"/>
      <c r="G74" s="211"/>
      <c r="H74" s="209"/>
      <c r="I74" s="211"/>
      <c r="J74" s="209"/>
      <c r="K74" s="50"/>
      <c r="L74" s="49"/>
      <c r="M74" s="49"/>
      <c r="N74" s="49"/>
      <c r="O74" s="49"/>
      <c r="P74" s="49"/>
      <c r="Q74" s="157"/>
      <c r="R74" s="157"/>
      <c r="S74" s="157"/>
      <c r="T74" s="157"/>
      <c r="U74" s="157"/>
      <c r="V74" s="157"/>
      <c r="W74" s="157"/>
      <c r="X74" s="438"/>
      <c r="Y74" s="439"/>
      <c r="Z74" s="439"/>
      <c r="AA74" s="439"/>
      <c r="AB74" s="439"/>
      <c r="AC74" s="439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77"/>
      <c r="AP74" s="177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CG74" s="42"/>
      <c r="CH74" s="42"/>
      <c r="CI74" s="42"/>
      <c r="CJ74" s="42"/>
      <c r="CK74" s="42"/>
      <c r="CL74" s="42"/>
    </row>
    <row r="75" spans="1:90" ht="16.149999999999999" customHeight="1" x14ac:dyDescent="0.2">
      <c r="A75" s="613" t="s">
        <v>77</v>
      </c>
      <c r="B75" s="613"/>
      <c r="C75" s="213"/>
      <c r="D75" s="214"/>
      <c r="E75" s="213"/>
      <c r="F75" s="215"/>
      <c r="G75" s="216"/>
      <c r="H75" s="214"/>
      <c r="I75" s="216"/>
      <c r="J75" s="214"/>
      <c r="K75" s="50"/>
      <c r="L75" s="49"/>
      <c r="M75" s="49"/>
      <c r="N75" s="49"/>
      <c r="O75" s="49"/>
      <c r="P75" s="49"/>
      <c r="Q75" s="157"/>
      <c r="R75" s="157"/>
      <c r="S75" s="157"/>
      <c r="T75" s="157"/>
      <c r="U75" s="157"/>
      <c r="V75" s="157"/>
      <c r="W75" s="157"/>
      <c r="X75" s="438"/>
      <c r="Y75" s="439"/>
      <c r="Z75" s="439"/>
      <c r="AA75" s="439"/>
      <c r="AB75" s="439"/>
      <c r="AC75" s="439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77"/>
      <c r="AP75" s="177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CG75" s="42"/>
      <c r="CH75" s="42"/>
      <c r="CI75" s="42"/>
      <c r="CJ75" s="42"/>
      <c r="CK75" s="42"/>
      <c r="CL75" s="42"/>
    </row>
    <row r="76" spans="1:90" ht="16.149999999999999" customHeight="1" x14ac:dyDescent="0.2">
      <c r="A76" s="613" t="s">
        <v>78</v>
      </c>
      <c r="B76" s="613"/>
      <c r="C76" s="213"/>
      <c r="D76" s="214"/>
      <c r="E76" s="213"/>
      <c r="F76" s="215"/>
      <c r="G76" s="216"/>
      <c r="H76" s="214"/>
      <c r="I76" s="216"/>
      <c r="J76" s="214"/>
      <c r="K76" s="50"/>
      <c r="L76" s="49"/>
      <c r="M76" s="49"/>
      <c r="N76" s="49"/>
      <c r="O76" s="49"/>
      <c r="P76" s="49"/>
      <c r="Q76" s="157"/>
      <c r="R76" s="157"/>
      <c r="S76" s="157"/>
      <c r="T76" s="157"/>
      <c r="U76" s="157"/>
      <c r="V76" s="157"/>
      <c r="W76" s="157"/>
      <c r="X76" s="438"/>
      <c r="Y76" s="439"/>
      <c r="Z76" s="439"/>
      <c r="AA76" s="439"/>
      <c r="AB76" s="439"/>
      <c r="AC76" s="439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77"/>
      <c r="AP76" s="177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CG76" s="42"/>
      <c r="CH76" s="42"/>
      <c r="CI76" s="42"/>
      <c r="CJ76" s="42"/>
      <c r="CK76" s="42"/>
      <c r="CL76" s="42"/>
    </row>
    <row r="77" spans="1:90" ht="16.149999999999999" customHeight="1" x14ac:dyDescent="0.2">
      <c r="A77" s="614" t="s">
        <v>79</v>
      </c>
      <c r="B77" s="614"/>
      <c r="C77" s="9"/>
      <c r="D77" s="190"/>
      <c r="E77" s="9"/>
      <c r="F77" s="218"/>
      <c r="G77" s="12"/>
      <c r="H77" s="190"/>
      <c r="I77" s="12"/>
      <c r="J77" s="190"/>
      <c r="K77" s="50"/>
      <c r="L77" s="49"/>
      <c r="M77" s="49"/>
      <c r="N77" s="49"/>
      <c r="O77" s="49"/>
      <c r="P77" s="49"/>
      <c r="Q77" s="157"/>
      <c r="R77" s="157"/>
      <c r="S77" s="157"/>
      <c r="T77" s="157"/>
      <c r="U77" s="157"/>
      <c r="V77" s="157"/>
      <c r="W77" s="157"/>
      <c r="X77" s="438"/>
      <c r="Y77" s="439"/>
      <c r="Z77" s="439"/>
      <c r="AA77" s="439"/>
      <c r="AB77" s="439"/>
      <c r="AC77" s="439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77"/>
      <c r="AP77" s="177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CG77" s="42"/>
      <c r="CH77" s="42"/>
      <c r="CI77" s="42"/>
      <c r="CJ77" s="42"/>
      <c r="CK77" s="42"/>
      <c r="CL77" s="42"/>
    </row>
    <row r="78" spans="1:90" ht="31.15" customHeight="1" x14ac:dyDescent="0.2">
      <c r="A78" s="219" t="s">
        <v>80</v>
      </c>
      <c r="B78" s="220"/>
      <c r="C78" s="221"/>
      <c r="D78" s="221"/>
      <c r="E78" s="221"/>
      <c r="F78" s="221"/>
      <c r="G78" s="221"/>
      <c r="H78" s="221"/>
      <c r="I78" s="222"/>
      <c r="J78" s="220"/>
      <c r="K78" s="197"/>
      <c r="L78" s="197"/>
      <c r="M78" s="49"/>
      <c r="N78" s="223"/>
      <c r="O78" s="157"/>
      <c r="P78" s="157"/>
      <c r="Q78" s="157"/>
      <c r="R78" s="157"/>
      <c r="S78" s="157"/>
      <c r="T78" s="157"/>
      <c r="U78" s="157"/>
      <c r="V78" s="175"/>
      <c r="W78" s="157"/>
      <c r="X78" s="441"/>
      <c r="Y78" s="441"/>
      <c r="Z78" s="441"/>
      <c r="AA78" s="441"/>
      <c r="AB78" s="441"/>
      <c r="AC78" s="441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77"/>
      <c r="AP78" s="177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CG78" s="42"/>
      <c r="CH78" s="42"/>
      <c r="CI78" s="42"/>
      <c r="CJ78" s="42"/>
      <c r="CK78" s="42"/>
      <c r="CL78" s="42"/>
    </row>
    <row r="79" spans="1:90" ht="31.15" customHeight="1" x14ac:dyDescent="0.2">
      <c r="A79" s="130" t="s">
        <v>81</v>
      </c>
      <c r="B79" s="225"/>
      <c r="C79" s="225"/>
      <c r="D79" s="225"/>
      <c r="E79" s="226"/>
      <c r="F79" s="226"/>
      <c r="G79" s="226"/>
      <c r="H79" s="226"/>
      <c r="I79" s="227"/>
      <c r="J79" s="227"/>
      <c r="K79" s="228"/>
      <c r="L79" s="227"/>
      <c r="M79" s="229"/>
      <c r="N79" s="229"/>
      <c r="O79" s="157"/>
      <c r="P79" s="157"/>
      <c r="Q79" s="157"/>
      <c r="R79" s="157"/>
      <c r="S79" s="157"/>
      <c r="T79" s="157"/>
      <c r="U79" s="157"/>
      <c r="V79" s="438"/>
      <c r="W79" s="442"/>
      <c r="X79" s="441"/>
      <c r="Y79" s="441"/>
      <c r="Z79" s="441"/>
      <c r="AA79" s="441"/>
      <c r="AB79" s="441"/>
      <c r="AC79" s="441"/>
      <c r="AD79" s="157"/>
      <c r="AE79" s="157"/>
      <c r="AF79" s="157"/>
      <c r="AG79" s="157"/>
      <c r="AH79" s="441"/>
      <c r="AI79" s="441"/>
      <c r="AJ79" s="441"/>
      <c r="AK79" s="441"/>
      <c r="AL79" s="157"/>
      <c r="AM79" s="157"/>
      <c r="AN79" s="157"/>
      <c r="AO79" s="157"/>
      <c r="AP79" s="157"/>
      <c r="CG79" s="42"/>
      <c r="CH79" s="42"/>
      <c r="CI79" s="42"/>
      <c r="CJ79" s="42"/>
      <c r="CK79" s="42"/>
      <c r="CL79" s="42"/>
    </row>
    <row r="80" spans="1:90" ht="24.6" customHeight="1" x14ac:dyDescent="0.2">
      <c r="A80" s="671" t="s">
        <v>82</v>
      </c>
      <c r="B80" s="671" t="s">
        <v>83</v>
      </c>
      <c r="C80" s="672" t="s">
        <v>84</v>
      </c>
      <c r="D80" s="673" t="s">
        <v>85</v>
      </c>
      <c r="E80" s="444"/>
      <c r="F80" s="445"/>
      <c r="G80" s="446"/>
      <c r="H80" s="446"/>
      <c r="I80" s="157"/>
      <c r="J80" s="157"/>
      <c r="K80" s="157"/>
      <c r="L80" s="157"/>
      <c r="M80" s="157"/>
      <c r="N80" s="157"/>
      <c r="O80" s="157"/>
      <c r="P80" s="157"/>
      <c r="Q80" s="175"/>
      <c r="R80" s="157"/>
      <c r="S80" s="157"/>
      <c r="T80" s="157"/>
      <c r="U80" s="59"/>
      <c r="V80" s="447"/>
      <c r="W80" s="447"/>
      <c r="X80" s="60"/>
      <c r="Y80" s="60"/>
      <c r="Z80" s="235"/>
      <c r="AA80" s="235"/>
      <c r="AB80" s="235"/>
      <c r="AC80" s="157"/>
      <c r="AD80" s="157"/>
      <c r="AE80" s="157"/>
      <c r="AF80" s="157"/>
      <c r="AG80" s="59"/>
      <c r="AH80" s="447"/>
      <c r="AI80" s="447"/>
      <c r="AJ80" s="447"/>
      <c r="AK80" s="448"/>
      <c r="CG80" s="42"/>
      <c r="CH80" s="42"/>
      <c r="CI80" s="42"/>
      <c r="CJ80" s="42"/>
      <c r="CK80" s="42"/>
      <c r="CL80" s="42"/>
    </row>
    <row r="81" spans="1:90" ht="24.6" customHeight="1" x14ac:dyDescent="0.2">
      <c r="A81" s="565"/>
      <c r="B81" s="565"/>
      <c r="C81" s="616"/>
      <c r="D81" s="580"/>
      <c r="E81" s="56"/>
      <c r="F81" s="157"/>
      <c r="G81" s="157"/>
      <c r="H81" s="237"/>
      <c r="I81" s="238"/>
      <c r="J81" s="238"/>
      <c r="K81" s="157"/>
      <c r="L81" s="157"/>
      <c r="M81" s="157"/>
      <c r="N81" s="157"/>
      <c r="O81" s="157"/>
      <c r="P81" s="157"/>
      <c r="Q81" s="157"/>
      <c r="R81" s="157"/>
      <c r="S81" s="175"/>
      <c r="T81" s="157"/>
      <c r="U81" s="157"/>
      <c r="V81" s="441"/>
      <c r="W81" s="447"/>
      <c r="X81" s="447"/>
      <c r="Y81" s="447"/>
      <c r="Z81" s="447"/>
      <c r="AA81" s="447"/>
      <c r="AB81" s="441"/>
      <c r="AC81" s="157"/>
      <c r="AD81" s="157"/>
      <c r="AE81" s="157"/>
      <c r="AF81" s="157"/>
      <c r="AG81" s="157"/>
      <c r="AH81" s="441"/>
      <c r="AI81" s="447"/>
      <c r="AJ81" s="447"/>
      <c r="AK81" s="448"/>
      <c r="CG81" s="42"/>
      <c r="CH81" s="42"/>
      <c r="CI81" s="42"/>
      <c r="CJ81" s="42"/>
      <c r="CK81" s="42"/>
      <c r="CL81" s="42"/>
    </row>
    <row r="82" spans="1:90" ht="16.149999999999999" customHeight="1" x14ac:dyDescent="0.2">
      <c r="A82" s="239" t="s">
        <v>86</v>
      </c>
      <c r="B82" s="240">
        <v>109</v>
      </c>
      <c r="C82" s="241">
        <v>15</v>
      </c>
      <c r="D82" s="242"/>
      <c r="E82" s="56"/>
      <c r="F82" s="157"/>
      <c r="G82" s="157"/>
      <c r="H82" s="237"/>
      <c r="I82" s="238"/>
      <c r="J82" s="238"/>
      <c r="K82" s="157"/>
      <c r="L82" s="157"/>
      <c r="M82" s="157"/>
      <c r="N82" s="157"/>
      <c r="O82" s="157"/>
      <c r="P82" s="157"/>
      <c r="Q82" s="157"/>
      <c r="R82" s="157"/>
      <c r="S82" s="175"/>
      <c r="T82" s="157"/>
      <c r="U82" s="157"/>
      <c r="V82" s="441"/>
      <c r="W82" s="447"/>
      <c r="X82" s="447"/>
      <c r="Y82" s="447"/>
      <c r="Z82" s="447"/>
      <c r="AA82" s="447"/>
      <c r="AB82" s="441"/>
      <c r="AC82" s="157"/>
      <c r="AD82" s="157"/>
      <c r="AE82" s="157"/>
      <c r="AF82" s="157"/>
      <c r="AG82" s="157"/>
      <c r="AH82" s="441"/>
      <c r="AI82" s="447"/>
      <c r="AJ82" s="447"/>
      <c r="AK82" s="448"/>
      <c r="CG82" s="42"/>
      <c r="CH82" s="42"/>
      <c r="CI82" s="42"/>
      <c r="CJ82" s="42"/>
      <c r="CK82" s="42"/>
      <c r="CL82" s="42"/>
    </row>
    <row r="83" spans="1:90" ht="16.149999999999999" customHeight="1" x14ac:dyDescent="0.2">
      <c r="A83" s="243" t="s">
        <v>87</v>
      </c>
      <c r="B83" s="244">
        <v>105</v>
      </c>
      <c r="C83" s="245">
        <v>31</v>
      </c>
      <c r="D83" s="246">
        <v>31</v>
      </c>
      <c r="E83" s="56"/>
      <c r="F83" s="157"/>
      <c r="G83" s="157"/>
      <c r="H83" s="237"/>
      <c r="I83" s="238"/>
      <c r="J83" s="238"/>
      <c r="K83" s="157"/>
      <c r="L83" s="157"/>
      <c r="M83" s="157"/>
      <c r="N83" s="157"/>
      <c r="O83" s="157"/>
      <c r="P83" s="157"/>
      <c r="Q83" s="157"/>
      <c r="R83" s="157"/>
      <c r="S83" s="175"/>
      <c r="T83" s="157"/>
      <c r="U83" s="157"/>
      <c r="V83" s="441"/>
      <c r="W83" s="447"/>
      <c r="X83" s="447"/>
      <c r="Y83" s="447"/>
      <c r="Z83" s="447"/>
      <c r="AA83" s="447"/>
      <c r="AB83" s="441"/>
      <c r="AC83" s="157"/>
      <c r="AD83" s="157"/>
      <c r="AE83" s="157"/>
      <c r="AF83" s="157"/>
      <c r="AG83" s="157"/>
      <c r="AH83" s="441"/>
      <c r="AI83" s="447"/>
      <c r="AJ83" s="447"/>
      <c r="AK83" s="448"/>
      <c r="CG83" s="42"/>
      <c r="CH83" s="42"/>
      <c r="CI83" s="42"/>
      <c r="CJ83" s="42"/>
      <c r="CK83" s="42"/>
      <c r="CL83" s="42"/>
    </row>
    <row r="84" spans="1:90" ht="27.75" customHeight="1" x14ac:dyDescent="0.2">
      <c r="A84" s="247" t="s">
        <v>88</v>
      </c>
      <c r="B84" s="248">
        <v>0</v>
      </c>
      <c r="C84" s="249">
        <v>0</v>
      </c>
      <c r="D84" s="250"/>
      <c r="E84" s="56"/>
      <c r="F84" s="157"/>
      <c r="G84" s="157"/>
      <c r="H84" s="237"/>
      <c r="I84" s="238"/>
      <c r="J84" s="238"/>
      <c r="K84" s="157"/>
      <c r="L84" s="157"/>
      <c r="M84" s="157"/>
      <c r="N84" s="157"/>
      <c r="O84" s="157"/>
      <c r="P84" s="157"/>
      <c r="Q84" s="157"/>
      <c r="R84" s="157"/>
      <c r="S84" s="175"/>
      <c r="T84" s="157"/>
      <c r="U84" s="157"/>
      <c r="V84" s="441"/>
      <c r="W84" s="447"/>
      <c r="X84" s="447"/>
      <c r="Y84" s="447"/>
      <c r="Z84" s="447"/>
      <c r="AA84" s="447"/>
      <c r="AB84" s="441"/>
      <c r="AC84" s="157"/>
      <c r="AD84" s="157"/>
      <c r="AE84" s="157"/>
      <c r="AF84" s="157"/>
      <c r="AG84" s="157"/>
      <c r="AH84" s="441"/>
      <c r="AI84" s="447"/>
      <c r="AJ84" s="447"/>
      <c r="AK84" s="448"/>
      <c r="CG84" s="42"/>
      <c r="CH84" s="42"/>
      <c r="CI84" s="42"/>
      <c r="CJ84" s="42"/>
      <c r="CK84" s="42"/>
      <c r="CL84" s="42"/>
    </row>
    <row r="85" spans="1:90" ht="27.75" customHeight="1" x14ac:dyDescent="0.2">
      <c r="A85" s="247" t="s">
        <v>89</v>
      </c>
      <c r="B85" s="248">
        <v>0</v>
      </c>
      <c r="C85" s="249">
        <v>0</v>
      </c>
      <c r="D85" s="250"/>
      <c r="E85" s="56"/>
      <c r="F85" s="157"/>
      <c r="G85" s="157"/>
      <c r="H85" s="237"/>
      <c r="I85" s="238"/>
      <c r="J85" s="238"/>
      <c r="K85" s="157"/>
      <c r="L85" s="157"/>
      <c r="M85" s="157"/>
      <c r="N85" s="157"/>
      <c r="O85" s="157"/>
      <c r="P85" s="157"/>
      <c r="Q85" s="157"/>
      <c r="R85" s="157"/>
      <c r="S85" s="175"/>
      <c r="T85" s="157"/>
      <c r="U85" s="157"/>
      <c r="V85" s="441"/>
      <c r="W85" s="447"/>
      <c r="X85" s="447"/>
      <c r="Y85" s="447"/>
      <c r="Z85" s="447"/>
      <c r="AA85" s="447"/>
      <c r="AB85" s="441"/>
      <c r="AC85" s="157"/>
      <c r="AD85" s="157"/>
      <c r="AE85" s="157"/>
      <c r="AF85" s="157"/>
      <c r="AG85" s="157"/>
      <c r="AH85" s="441"/>
      <c r="AI85" s="447"/>
      <c r="AJ85" s="447"/>
      <c r="AK85" s="448"/>
      <c r="CG85" s="42"/>
      <c r="CH85" s="42"/>
      <c r="CI85" s="42"/>
      <c r="CJ85" s="42"/>
      <c r="CK85" s="42"/>
      <c r="CL85" s="42"/>
    </row>
    <row r="86" spans="1:90" ht="18" customHeight="1" x14ac:dyDescent="0.2">
      <c r="A86" s="251" t="s">
        <v>90</v>
      </c>
      <c r="B86" s="248">
        <v>0</v>
      </c>
      <c r="C86" s="249">
        <v>0</v>
      </c>
      <c r="D86" s="250"/>
      <c r="E86" s="56"/>
      <c r="F86" s="157"/>
      <c r="G86" s="157"/>
      <c r="H86" s="237"/>
      <c r="I86" s="238"/>
      <c r="J86" s="238"/>
      <c r="K86" s="157"/>
      <c r="L86" s="157"/>
      <c r="M86" s="157"/>
      <c r="N86" s="157"/>
      <c r="O86" s="157"/>
      <c r="P86" s="157"/>
      <c r="Q86" s="157"/>
      <c r="R86" s="157"/>
      <c r="S86" s="175"/>
      <c r="T86" s="157"/>
      <c r="U86" s="157"/>
      <c r="V86" s="441"/>
      <c r="W86" s="447"/>
      <c r="X86" s="447"/>
      <c r="Y86" s="447"/>
      <c r="Z86" s="447"/>
      <c r="AA86" s="447"/>
      <c r="AB86" s="441"/>
      <c r="AC86" s="157"/>
      <c r="AD86" s="157"/>
      <c r="AE86" s="157"/>
      <c r="AF86" s="157"/>
      <c r="AG86" s="157"/>
      <c r="AH86" s="441"/>
      <c r="AI86" s="447"/>
      <c r="AJ86" s="447"/>
      <c r="AK86" s="448"/>
      <c r="CG86" s="42"/>
      <c r="CH86" s="42"/>
      <c r="CI86" s="42"/>
      <c r="CJ86" s="42"/>
      <c r="CK86" s="42"/>
      <c r="CL86" s="42"/>
    </row>
    <row r="87" spans="1:90" ht="27.75" customHeight="1" x14ac:dyDescent="0.2">
      <c r="A87" s="252" t="s">
        <v>91</v>
      </c>
      <c r="B87" s="248"/>
      <c r="C87" s="249"/>
      <c r="D87" s="250"/>
      <c r="E87" s="56"/>
      <c r="F87" s="157"/>
      <c r="G87" s="157"/>
      <c r="H87" s="237"/>
      <c r="I87" s="238"/>
      <c r="J87" s="238"/>
      <c r="K87" s="157"/>
      <c r="L87" s="157"/>
      <c r="M87" s="157"/>
      <c r="N87" s="157"/>
      <c r="O87" s="157"/>
      <c r="P87" s="157"/>
      <c r="Q87" s="157"/>
      <c r="R87" s="157"/>
      <c r="S87" s="175"/>
      <c r="T87" s="157"/>
      <c r="U87" s="157"/>
      <c r="V87" s="441"/>
      <c r="W87" s="447"/>
      <c r="X87" s="447"/>
      <c r="Y87" s="447"/>
      <c r="Z87" s="447"/>
      <c r="AA87" s="447"/>
      <c r="AB87" s="441"/>
      <c r="AC87" s="157"/>
      <c r="AD87" s="157"/>
      <c r="AE87" s="157"/>
      <c r="AF87" s="157"/>
      <c r="AG87" s="157"/>
      <c r="AH87" s="441"/>
      <c r="AI87" s="447"/>
      <c r="AJ87" s="447"/>
      <c r="AK87" s="448"/>
      <c r="CG87" s="42"/>
      <c r="CH87" s="42"/>
      <c r="CI87" s="42"/>
      <c r="CJ87" s="42"/>
      <c r="CK87" s="42"/>
      <c r="CL87" s="42"/>
    </row>
    <row r="88" spans="1:90" ht="27.75" customHeight="1" x14ac:dyDescent="0.2">
      <c r="A88" s="252" t="s">
        <v>92</v>
      </c>
      <c r="B88" s="248"/>
      <c r="C88" s="249"/>
      <c r="D88" s="250"/>
      <c r="E88" s="56"/>
      <c r="F88" s="157"/>
      <c r="G88" s="157"/>
      <c r="H88" s="237"/>
      <c r="I88" s="238"/>
      <c r="J88" s="238"/>
      <c r="K88" s="157"/>
      <c r="L88" s="157"/>
      <c r="M88" s="157"/>
      <c r="N88" s="157"/>
      <c r="O88" s="157"/>
      <c r="P88" s="157"/>
      <c r="Q88" s="157"/>
      <c r="R88" s="157"/>
      <c r="S88" s="175"/>
      <c r="T88" s="157"/>
      <c r="U88" s="157"/>
      <c r="V88" s="441"/>
      <c r="W88" s="447"/>
      <c r="X88" s="447"/>
      <c r="Y88" s="447"/>
      <c r="Z88" s="447"/>
      <c r="AA88" s="447"/>
      <c r="AB88" s="441"/>
      <c r="AC88" s="157"/>
      <c r="AD88" s="157"/>
      <c r="AE88" s="157"/>
      <c r="AF88" s="157"/>
      <c r="AG88" s="157"/>
      <c r="AH88" s="441"/>
      <c r="AI88" s="447"/>
      <c r="AJ88" s="253"/>
      <c r="AK88" s="254"/>
      <c r="CG88" s="42"/>
      <c r="CH88" s="42"/>
      <c r="CI88" s="42"/>
      <c r="CJ88" s="42"/>
      <c r="CK88" s="42"/>
      <c r="CL88" s="42"/>
    </row>
    <row r="89" spans="1:90" ht="27.75" customHeight="1" x14ac:dyDescent="0.2">
      <c r="A89" s="255" t="s">
        <v>93</v>
      </c>
      <c r="B89" s="256"/>
      <c r="C89" s="257"/>
      <c r="D89" s="258"/>
      <c r="E89" s="56"/>
      <c r="F89" s="157"/>
      <c r="G89" s="157"/>
      <c r="H89" s="237"/>
      <c r="I89" s="238"/>
      <c r="J89" s="238"/>
      <c r="K89" s="157"/>
      <c r="L89" s="157"/>
      <c r="M89" s="157"/>
      <c r="N89" s="157"/>
      <c r="O89" s="157"/>
      <c r="P89" s="157"/>
      <c r="Q89" s="157"/>
      <c r="R89" s="157"/>
      <c r="S89" s="175"/>
      <c r="T89" s="157"/>
      <c r="U89" s="157"/>
      <c r="V89" s="441"/>
      <c r="W89" s="447"/>
      <c r="X89" s="447"/>
      <c r="Y89" s="447"/>
      <c r="Z89" s="447"/>
      <c r="AA89" s="447"/>
      <c r="AB89" s="441"/>
      <c r="AC89" s="157"/>
      <c r="AD89" s="157"/>
      <c r="AE89" s="157"/>
      <c r="AF89" s="157"/>
      <c r="AG89" s="157"/>
      <c r="AH89" s="441"/>
      <c r="AI89" s="502"/>
      <c r="AJ89" s="447"/>
      <c r="AK89" s="448"/>
      <c r="AL89" s="448"/>
      <c r="AM89" s="448"/>
      <c r="AN89" s="448"/>
      <c r="AO89" s="448"/>
      <c r="AP89" s="448"/>
      <c r="AQ89" s="448"/>
      <c r="CG89" s="42"/>
      <c r="CH89" s="42"/>
      <c r="CI89" s="42"/>
      <c r="CJ89" s="42"/>
      <c r="CK89" s="42"/>
      <c r="CL89" s="42"/>
    </row>
    <row r="90" spans="1:90" ht="31.15" customHeight="1" x14ac:dyDescent="0.2">
      <c r="A90" s="260" t="s">
        <v>94</v>
      </c>
      <c r="B90" s="197"/>
      <c r="C90" s="197"/>
      <c r="D90" s="197"/>
      <c r="E90" s="144"/>
      <c r="F90" s="197"/>
      <c r="G90" s="197"/>
      <c r="H90" s="157"/>
      <c r="I90" s="157"/>
      <c r="J90" s="157"/>
      <c r="K90" s="23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438"/>
      <c r="W90" s="441"/>
      <c r="X90" s="441"/>
      <c r="Y90" s="441"/>
      <c r="Z90" s="441"/>
      <c r="AA90" s="441"/>
      <c r="AB90" s="441"/>
      <c r="AC90" s="157"/>
      <c r="AD90" s="157"/>
      <c r="AE90" s="157"/>
      <c r="AF90" s="157"/>
      <c r="AG90" s="157"/>
      <c r="AH90" s="157"/>
      <c r="AI90" s="157"/>
      <c r="AJ90" s="441"/>
      <c r="AK90" s="441"/>
      <c r="AL90" s="441"/>
      <c r="AM90" s="441"/>
      <c r="AN90" s="441"/>
      <c r="AO90" s="441"/>
      <c r="AP90" s="441"/>
      <c r="AQ90" s="448"/>
      <c r="CG90" s="42"/>
      <c r="CH90" s="42"/>
      <c r="CI90" s="42"/>
      <c r="CJ90" s="42"/>
      <c r="CK90" s="42"/>
      <c r="CL90" s="42"/>
    </row>
    <row r="91" spans="1:90" ht="16.149999999999999" customHeight="1" x14ac:dyDescent="0.2">
      <c r="A91" s="671" t="s">
        <v>95</v>
      </c>
      <c r="B91" s="671" t="s">
        <v>96</v>
      </c>
      <c r="C91" s="674" t="s">
        <v>97</v>
      </c>
      <c r="D91" s="675"/>
      <c r="E91" s="1"/>
      <c r="F91" s="49"/>
      <c r="G91" s="157"/>
      <c r="H91" s="157"/>
      <c r="I91" s="157"/>
      <c r="J91" s="237"/>
      <c r="K91" s="261"/>
      <c r="L91" s="238"/>
      <c r="M91" s="157"/>
      <c r="N91" s="157"/>
      <c r="O91" s="157"/>
      <c r="P91" s="157"/>
      <c r="Q91" s="157"/>
      <c r="R91" s="157"/>
      <c r="S91" s="157"/>
      <c r="T91" s="157"/>
      <c r="U91" s="175"/>
      <c r="V91" s="441"/>
      <c r="W91" s="441"/>
      <c r="X91" s="441"/>
      <c r="Y91" s="439"/>
      <c r="Z91" s="439"/>
      <c r="AA91" s="439"/>
      <c r="AB91" s="439"/>
      <c r="AC91" s="262"/>
      <c r="AD91" s="441"/>
      <c r="AE91" s="157"/>
      <c r="AF91" s="157"/>
      <c r="AG91" s="157"/>
      <c r="AH91" s="157"/>
      <c r="AI91" s="157"/>
      <c r="AJ91" s="441"/>
      <c r="AK91" s="439"/>
      <c r="AL91" s="439"/>
      <c r="AM91" s="439"/>
      <c r="AN91" s="439"/>
      <c r="AO91" s="439"/>
      <c r="AP91" s="439"/>
      <c r="AQ91" s="448"/>
      <c r="CG91" s="42"/>
      <c r="CH91" s="42"/>
      <c r="CI91" s="42"/>
      <c r="CJ91" s="42"/>
      <c r="CK91" s="42"/>
      <c r="CL91" s="42"/>
    </row>
    <row r="92" spans="1:90" ht="27.75" customHeight="1" x14ac:dyDescent="0.2">
      <c r="A92" s="565"/>
      <c r="B92" s="565"/>
      <c r="C92" s="202" t="s">
        <v>98</v>
      </c>
      <c r="D92" s="558" t="s">
        <v>99</v>
      </c>
      <c r="E92" s="1"/>
      <c r="F92" s="49"/>
      <c r="G92" s="157"/>
      <c r="H92" s="157"/>
      <c r="I92" s="157"/>
      <c r="J92" s="237"/>
      <c r="K92" s="261"/>
      <c r="L92" s="238"/>
      <c r="M92" s="157"/>
      <c r="N92" s="157"/>
      <c r="O92" s="157"/>
      <c r="P92" s="157"/>
      <c r="Q92" s="157"/>
      <c r="R92" s="157"/>
      <c r="S92" s="157"/>
      <c r="T92" s="157"/>
      <c r="U92" s="175"/>
      <c r="V92" s="441"/>
      <c r="W92" s="441"/>
      <c r="X92" s="441"/>
      <c r="Y92" s="439"/>
      <c r="Z92" s="439"/>
      <c r="AA92" s="439"/>
      <c r="AB92" s="439"/>
      <c r="AC92" s="262"/>
      <c r="AD92" s="441"/>
      <c r="AE92" s="157"/>
      <c r="AF92" s="157"/>
      <c r="AG92" s="157"/>
      <c r="AH92" s="157"/>
      <c r="AI92" s="157"/>
      <c r="AJ92" s="441"/>
      <c r="AK92" s="439"/>
      <c r="AL92" s="439"/>
      <c r="AM92" s="439"/>
      <c r="AN92" s="439"/>
      <c r="AO92" s="439"/>
      <c r="AP92" s="439"/>
      <c r="AQ92" s="448"/>
      <c r="CG92" s="42"/>
      <c r="CH92" s="42"/>
      <c r="CI92" s="42"/>
      <c r="CJ92" s="42"/>
      <c r="CK92" s="42"/>
      <c r="CL92" s="42"/>
    </row>
    <row r="93" spans="1:90" ht="16.149999999999999" customHeight="1" x14ac:dyDescent="0.2">
      <c r="A93" s="555" t="s">
        <v>100</v>
      </c>
      <c r="B93" s="22">
        <v>31</v>
      </c>
      <c r="C93" s="3"/>
      <c r="D93" s="4"/>
      <c r="E93" s="1"/>
      <c r="F93" s="49"/>
      <c r="G93" s="157"/>
      <c r="H93" s="157"/>
      <c r="I93" s="157"/>
      <c r="J93" s="237"/>
      <c r="K93" s="264"/>
      <c r="L93" s="238"/>
      <c r="M93" s="157"/>
      <c r="N93" s="157"/>
      <c r="O93" s="157"/>
      <c r="P93" s="157"/>
      <c r="Q93" s="157"/>
      <c r="R93" s="157"/>
      <c r="S93" s="157"/>
      <c r="T93" s="157"/>
      <c r="U93" s="175"/>
      <c r="V93" s="441"/>
      <c r="W93" s="441"/>
      <c r="X93" s="441"/>
      <c r="Y93" s="439"/>
      <c r="Z93" s="439"/>
      <c r="AA93" s="439"/>
      <c r="AB93" s="439"/>
      <c r="AC93" s="262"/>
      <c r="AD93" s="441"/>
      <c r="AE93" s="157"/>
      <c r="AF93" s="157"/>
      <c r="AG93" s="157"/>
      <c r="AH93" s="157"/>
      <c r="AI93" s="157"/>
      <c r="AJ93" s="441"/>
      <c r="AK93" s="439"/>
      <c r="AL93" s="439"/>
      <c r="AM93" s="439"/>
      <c r="AN93" s="439"/>
      <c r="AO93" s="439"/>
      <c r="AP93" s="439"/>
      <c r="AQ93" s="448"/>
      <c r="CG93" s="42"/>
      <c r="CH93" s="42"/>
      <c r="CI93" s="42"/>
      <c r="CJ93" s="42"/>
      <c r="CK93" s="42"/>
      <c r="CL93" s="42"/>
    </row>
    <row r="94" spans="1:90" ht="16.149999999999999" customHeight="1" x14ac:dyDescent="0.2">
      <c r="A94" s="550" t="s">
        <v>101</v>
      </c>
      <c r="B94" s="16"/>
      <c r="C94" s="7"/>
      <c r="D94" s="14"/>
      <c r="E94" s="1"/>
      <c r="F94" s="49"/>
      <c r="G94" s="157"/>
      <c r="H94" s="157"/>
      <c r="I94" s="157"/>
      <c r="J94" s="237"/>
      <c r="K94" s="264"/>
      <c r="L94" s="238"/>
      <c r="M94" s="157"/>
      <c r="N94" s="157"/>
      <c r="O94" s="157"/>
      <c r="P94" s="157"/>
      <c r="Q94" s="157"/>
      <c r="R94" s="157"/>
      <c r="S94" s="157"/>
      <c r="T94" s="157"/>
      <c r="U94" s="175"/>
      <c r="V94" s="441"/>
      <c r="W94" s="441"/>
      <c r="X94" s="441"/>
      <c r="Y94" s="439"/>
      <c r="Z94" s="439"/>
      <c r="AA94" s="439"/>
      <c r="AB94" s="439"/>
      <c r="AC94" s="262"/>
      <c r="AD94" s="441"/>
      <c r="AE94" s="157"/>
      <c r="AF94" s="157"/>
      <c r="AG94" s="157"/>
      <c r="AH94" s="157"/>
      <c r="AI94" s="157"/>
      <c r="AJ94" s="441"/>
      <c r="AK94" s="439"/>
      <c r="AL94" s="439"/>
      <c r="AM94" s="439"/>
      <c r="AN94" s="439"/>
      <c r="AO94" s="439"/>
      <c r="AP94" s="439"/>
      <c r="AQ94" s="448"/>
      <c r="CG94" s="42"/>
      <c r="CH94" s="42"/>
      <c r="CI94" s="42"/>
      <c r="CJ94" s="42"/>
      <c r="CK94" s="42"/>
      <c r="CL94" s="42"/>
    </row>
    <row r="95" spans="1:90" ht="16.149999999999999" customHeight="1" x14ac:dyDescent="0.2">
      <c r="A95" s="550" t="s">
        <v>102</v>
      </c>
      <c r="B95" s="16"/>
      <c r="C95" s="7"/>
      <c r="D95" s="14"/>
      <c r="E95" s="1"/>
      <c r="F95" s="49"/>
      <c r="G95" s="157"/>
      <c r="H95" s="157"/>
      <c r="I95" s="157"/>
      <c r="J95" s="157"/>
      <c r="K95" s="265"/>
      <c r="L95" s="238"/>
      <c r="M95" s="157"/>
      <c r="N95" s="157"/>
      <c r="O95" s="157"/>
      <c r="P95" s="157"/>
      <c r="Q95" s="157"/>
      <c r="R95" s="157"/>
      <c r="S95" s="157"/>
      <c r="T95" s="157"/>
      <c r="U95" s="175"/>
      <c r="V95" s="441"/>
      <c r="W95" s="441"/>
      <c r="X95" s="441"/>
      <c r="Y95" s="439"/>
      <c r="Z95" s="439"/>
      <c r="AA95" s="439"/>
      <c r="AB95" s="439"/>
      <c r="AC95" s="262"/>
      <c r="AD95" s="441"/>
      <c r="AE95" s="157"/>
      <c r="AF95" s="157"/>
      <c r="AG95" s="157"/>
      <c r="AH95" s="157"/>
      <c r="AI95" s="157"/>
      <c r="AJ95" s="441"/>
      <c r="AK95" s="439"/>
      <c r="AL95" s="439"/>
      <c r="AM95" s="439"/>
      <c r="AN95" s="439"/>
      <c r="AO95" s="439"/>
      <c r="AP95" s="439"/>
      <c r="AQ95" s="448"/>
      <c r="CG95" s="42"/>
      <c r="CH95" s="42"/>
      <c r="CI95" s="42"/>
      <c r="CJ95" s="42"/>
      <c r="CK95" s="42"/>
      <c r="CL95" s="42"/>
    </row>
    <row r="96" spans="1:90" ht="16.149999999999999" customHeight="1" x14ac:dyDescent="0.2">
      <c r="A96" s="550" t="s">
        <v>103</v>
      </c>
      <c r="B96" s="16"/>
      <c r="C96" s="7"/>
      <c r="D96" s="14"/>
      <c r="E96" s="1"/>
      <c r="F96" s="49"/>
      <c r="G96" s="157"/>
      <c r="H96" s="157"/>
      <c r="I96" s="157"/>
      <c r="J96" s="157"/>
      <c r="K96" s="265"/>
      <c r="L96" s="238"/>
      <c r="M96" s="157"/>
      <c r="N96" s="157"/>
      <c r="O96" s="157"/>
      <c r="P96" s="157"/>
      <c r="Q96" s="157"/>
      <c r="R96" s="157"/>
      <c r="S96" s="157"/>
      <c r="T96" s="157"/>
      <c r="U96" s="175"/>
      <c r="V96" s="441"/>
      <c r="W96" s="441"/>
      <c r="X96" s="441"/>
      <c r="Y96" s="439"/>
      <c r="Z96" s="439"/>
      <c r="AA96" s="439"/>
      <c r="AB96" s="439"/>
      <c r="AC96" s="262"/>
      <c r="AD96" s="441"/>
      <c r="AE96" s="157"/>
      <c r="AF96" s="157"/>
      <c r="AG96" s="157"/>
      <c r="AH96" s="157"/>
      <c r="AI96" s="157"/>
      <c r="AJ96" s="441"/>
      <c r="AK96" s="439"/>
      <c r="AL96" s="439"/>
      <c r="AM96" s="439"/>
      <c r="AN96" s="439"/>
      <c r="AO96" s="439"/>
      <c r="AP96" s="439"/>
      <c r="AQ96" s="448"/>
      <c r="CG96" s="42"/>
      <c r="CH96" s="42"/>
      <c r="CI96" s="42"/>
      <c r="CJ96" s="42"/>
      <c r="CK96" s="42"/>
      <c r="CL96" s="42"/>
    </row>
    <row r="97" spans="1:90" ht="16.149999999999999" customHeight="1" x14ac:dyDescent="0.2">
      <c r="A97" s="550" t="s">
        <v>104</v>
      </c>
      <c r="B97" s="16"/>
      <c r="C97" s="7"/>
      <c r="D97" s="14"/>
      <c r="E97" s="1"/>
      <c r="F97" s="49"/>
      <c r="G97" s="157"/>
      <c r="H97" s="157"/>
      <c r="I97" s="157"/>
      <c r="J97" s="157"/>
      <c r="K97" s="265"/>
      <c r="L97" s="238"/>
      <c r="M97" s="157"/>
      <c r="N97" s="157"/>
      <c r="O97" s="157"/>
      <c r="P97" s="157"/>
      <c r="Q97" s="157"/>
      <c r="R97" s="157"/>
      <c r="S97" s="157"/>
      <c r="T97" s="157"/>
      <c r="U97" s="175"/>
      <c r="V97" s="441"/>
      <c r="W97" s="441"/>
      <c r="X97" s="441"/>
      <c r="Y97" s="439"/>
      <c r="Z97" s="439"/>
      <c r="AA97" s="439"/>
      <c r="AB97" s="439"/>
      <c r="AC97" s="262"/>
      <c r="AD97" s="441"/>
      <c r="AE97" s="157"/>
      <c r="AF97" s="157"/>
      <c r="AG97" s="157"/>
      <c r="AH97" s="157"/>
      <c r="AI97" s="157"/>
      <c r="AJ97" s="441"/>
      <c r="AK97" s="439"/>
      <c r="AL97" s="439"/>
      <c r="AM97" s="439"/>
      <c r="AN97" s="439"/>
      <c r="AO97" s="439"/>
      <c r="AP97" s="439"/>
      <c r="AQ97" s="448"/>
      <c r="CG97" s="42"/>
      <c r="CH97" s="42"/>
      <c r="CI97" s="42"/>
      <c r="CJ97" s="42"/>
      <c r="CK97" s="42"/>
      <c r="CL97" s="42"/>
    </row>
    <row r="98" spans="1:90" ht="16.149999999999999" customHeight="1" x14ac:dyDescent="0.2">
      <c r="A98" s="557" t="s">
        <v>17</v>
      </c>
      <c r="B98" s="451">
        <f>SUM(B93:B97)</f>
        <v>31</v>
      </c>
      <c r="C98" s="268">
        <f>SUM(C93:C97)</f>
        <v>0</v>
      </c>
      <c r="D98" s="452">
        <f>SUM(D93:D97)</f>
        <v>0</v>
      </c>
      <c r="E98" s="1"/>
      <c r="F98" s="49"/>
      <c r="G98" s="157"/>
      <c r="H98" s="157"/>
      <c r="I98" s="157"/>
      <c r="J98" s="157"/>
      <c r="K98" s="265"/>
      <c r="L98" s="238"/>
      <c r="M98" s="157"/>
      <c r="N98" s="157"/>
      <c r="O98" s="157"/>
      <c r="P98" s="157"/>
      <c r="Q98" s="157"/>
      <c r="R98" s="157"/>
      <c r="S98" s="157"/>
      <c r="T98" s="157"/>
      <c r="U98" s="175"/>
      <c r="V98" s="441"/>
      <c r="W98" s="441"/>
      <c r="X98" s="441"/>
      <c r="Y98" s="439"/>
      <c r="Z98" s="439"/>
      <c r="AA98" s="439"/>
      <c r="AB98" s="439"/>
      <c r="AC98" s="262"/>
      <c r="AD98" s="441"/>
      <c r="AE98" s="157"/>
      <c r="AF98" s="157"/>
      <c r="AG98" s="157"/>
      <c r="AH98" s="157"/>
      <c r="AI98" s="157"/>
      <c r="AJ98" s="441"/>
      <c r="AK98" s="439"/>
      <c r="AL98" s="439"/>
      <c r="AM98" s="439"/>
      <c r="AN98" s="439"/>
      <c r="AO98" s="439"/>
      <c r="AP98" s="439"/>
      <c r="AQ98" s="448"/>
      <c r="CG98" s="42"/>
      <c r="CH98" s="42"/>
      <c r="CI98" s="42"/>
      <c r="CJ98" s="42"/>
      <c r="CK98" s="42"/>
      <c r="CL98" s="42"/>
    </row>
    <row r="99" spans="1:90" ht="31.15" customHeight="1" x14ac:dyDescent="0.2">
      <c r="A99" s="270" t="s">
        <v>105</v>
      </c>
      <c r="B99" s="271"/>
      <c r="C99" s="271"/>
      <c r="D99" s="271"/>
      <c r="E99" s="272"/>
      <c r="F99" s="272"/>
      <c r="G99" s="273"/>
      <c r="H99" s="273"/>
      <c r="I99" s="273"/>
      <c r="J99" s="88"/>
      <c r="K99" s="89"/>
      <c r="L99" s="88"/>
      <c r="M99" s="88"/>
      <c r="N99" s="157"/>
      <c r="O99" s="157"/>
      <c r="P99" s="157"/>
      <c r="Q99" s="157"/>
      <c r="R99" s="157"/>
      <c r="S99" s="157"/>
      <c r="T99" s="157"/>
      <c r="U99" s="438"/>
      <c r="V99" s="441"/>
      <c r="W99" s="441"/>
      <c r="X99" s="441"/>
      <c r="Y99" s="441"/>
      <c r="Z99" s="441"/>
      <c r="AA99" s="441"/>
      <c r="AB99" s="274"/>
      <c r="AC99" s="441"/>
      <c r="AD99" s="157"/>
      <c r="AE99" s="157"/>
      <c r="AF99" s="157"/>
      <c r="AG99" s="157"/>
      <c r="AH99" s="157"/>
      <c r="AI99" s="441"/>
      <c r="AJ99" s="441"/>
      <c r="AK99" s="441"/>
      <c r="AL99" s="441"/>
      <c r="AM99" s="441"/>
      <c r="AN99" s="441"/>
      <c r="AO99" s="441"/>
      <c r="AP99" s="448"/>
      <c r="CG99" s="42"/>
      <c r="CH99" s="42"/>
      <c r="CI99" s="42"/>
      <c r="CJ99" s="42"/>
      <c r="CK99" s="42"/>
      <c r="CL99" s="42"/>
    </row>
    <row r="100" spans="1:90" ht="16.149999999999999" customHeight="1" x14ac:dyDescent="0.2">
      <c r="A100" s="676" t="s">
        <v>19</v>
      </c>
      <c r="B100" s="677" t="s">
        <v>28</v>
      </c>
      <c r="C100" s="678"/>
      <c r="D100" s="679"/>
      <c r="E100" s="589" t="s">
        <v>29</v>
      </c>
      <c r="F100" s="590"/>
      <c r="G100" s="590"/>
      <c r="H100" s="590"/>
      <c r="I100" s="590"/>
      <c r="J100" s="590"/>
      <c r="K100" s="590"/>
      <c r="L100" s="590"/>
      <c r="M100" s="590"/>
      <c r="N100" s="454"/>
      <c r="O100" s="157"/>
      <c r="P100" s="157"/>
      <c r="Q100" s="157"/>
      <c r="R100" s="157"/>
      <c r="S100" s="157"/>
      <c r="T100" s="157"/>
      <c r="U100" s="157"/>
      <c r="V100" s="175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441"/>
      <c r="AK100" s="441"/>
      <c r="AL100" s="441"/>
      <c r="AM100" s="441"/>
      <c r="AN100" s="441"/>
      <c r="AO100" s="441"/>
      <c r="AP100" s="441"/>
      <c r="AQ100" s="448"/>
      <c r="CG100" s="42"/>
      <c r="CH100" s="42"/>
      <c r="CI100" s="42"/>
      <c r="CJ100" s="42"/>
      <c r="CK100" s="42"/>
      <c r="CL100" s="42"/>
    </row>
    <row r="101" spans="1:90" ht="16.149999999999999" customHeight="1" x14ac:dyDescent="0.2">
      <c r="A101" s="585"/>
      <c r="B101" s="589"/>
      <c r="C101" s="590"/>
      <c r="D101" s="591"/>
      <c r="E101" s="680" t="s">
        <v>22</v>
      </c>
      <c r="F101" s="681"/>
      <c r="G101" s="680" t="s">
        <v>23</v>
      </c>
      <c r="H101" s="681"/>
      <c r="I101" s="680" t="s">
        <v>24</v>
      </c>
      <c r="J101" s="681"/>
      <c r="K101" s="680" t="s">
        <v>21</v>
      </c>
      <c r="L101" s="681"/>
      <c r="M101" s="680" t="s">
        <v>20</v>
      </c>
      <c r="N101" s="681"/>
      <c r="O101" s="157"/>
      <c r="P101" s="157"/>
      <c r="Q101" s="157"/>
      <c r="R101" s="157"/>
      <c r="S101" s="157"/>
      <c r="T101" s="157"/>
      <c r="U101" s="157"/>
      <c r="V101" s="157"/>
      <c r="W101" s="175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441"/>
      <c r="AK101" s="441"/>
      <c r="AL101" s="441"/>
      <c r="AM101" s="441"/>
      <c r="AN101" s="441"/>
      <c r="AO101" s="441"/>
      <c r="AP101" s="441"/>
      <c r="AQ101" s="448"/>
      <c r="CG101" s="42"/>
      <c r="CH101" s="42"/>
      <c r="CI101" s="42"/>
      <c r="CJ101" s="42"/>
      <c r="CK101" s="42"/>
      <c r="CL101" s="42"/>
    </row>
    <row r="102" spans="1:90" ht="16.149999999999999" customHeight="1" x14ac:dyDescent="0.2">
      <c r="A102" s="569"/>
      <c r="B102" s="76" t="s">
        <v>14</v>
      </c>
      <c r="C102" s="13" t="s">
        <v>15</v>
      </c>
      <c r="D102" s="549" t="s">
        <v>16</v>
      </c>
      <c r="E102" s="32" t="s">
        <v>15</v>
      </c>
      <c r="F102" s="560" t="s">
        <v>16</v>
      </c>
      <c r="G102" s="32" t="s">
        <v>15</v>
      </c>
      <c r="H102" s="560" t="s">
        <v>16</v>
      </c>
      <c r="I102" s="32" t="s">
        <v>15</v>
      </c>
      <c r="J102" s="560" t="s">
        <v>16</v>
      </c>
      <c r="K102" s="32" t="s">
        <v>15</v>
      </c>
      <c r="L102" s="560" t="s">
        <v>16</v>
      </c>
      <c r="M102" s="32" t="s">
        <v>15</v>
      </c>
      <c r="N102" s="560" t="s">
        <v>16</v>
      </c>
      <c r="O102" s="276"/>
      <c r="P102" s="157"/>
      <c r="Q102" s="265"/>
      <c r="R102" s="157"/>
      <c r="S102" s="157"/>
      <c r="T102" s="157"/>
      <c r="U102" s="157"/>
      <c r="V102" s="157"/>
      <c r="W102" s="157"/>
      <c r="X102" s="157"/>
      <c r="Y102" s="157"/>
      <c r="Z102" s="157"/>
      <c r="AA102" s="175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CG102" s="42"/>
      <c r="CH102" s="42"/>
      <c r="CI102" s="42"/>
      <c r="CJ102" s="42"/>
      <c r="CK102" s="42"/>
      <c r="CL102" s="42"/>
    </row>
    <row r="103" spans="1:90" ht="16.149999999999999" customHeight="1" x14ac:dyDescent="0.2">
      <c r="A103" s="64" t="s">
        <v>106</v>
      </c>
      <c r="B103" s="90">
        <f>SUM(C103:D103)</f>
        <v>0</v>
      </c>
      <c r="C103" s="91">
        <f>SUM(E103+G103+I103+K103+M103)</f>
        <v>0</v>
      </c>
      <c r="D103" s="2">
        <f>SUM(F103+H103+J103+L103+N103)</f>
        <v>0</v>
      </c>
      <c r="E103" s="277"/>
      <c r="F103" s="278"/>
      <c r="G103" s="277"/>
      <c r="H103" s="278"/>
      <c r="I103" s="277"/>
      <c r="J103" s="279"/>
      <c r="K103" s="277"/>
      <c r="L103" s="279"/>
      <c r="M103" s="280"/>
      <c r="N103" s="279"/>
      <c r="O103" s="456"/>
      <c r="P103" s="157"/>
      <c r="Q103" s="265"/>
      <c r="R103" s="157"/>
      <c r="S103" s="157"/>
      <c r="T103" s="157"/>
      <c r="U103" s="157"/>
      <c r="V103" s="157"/>
      <c r="W103" s="157"/>
      <c r="X103" s="157"/>
      <c r="Y103" s="157"/>
      <c r="Z103" s="157"/>
      <c r="AA103" s="175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CG103" s="42"/>
      <c r="CH103" s="42"/>
      <c r="CI103" s="42"/>
      <c r="CJ103" s="42"/>
      <c r="CK103" s="42"/>
      <c r="CL103" s="42"/>
    </row>
    <row r="104" spans="1:90" ht="25.15" customHeight="1" x14ac:dyDescent="0.2">
      <c r="A104" s="17" t="s">
        <v>107</v>
      </c>
      <c r="B104" s="45">
        <f>SUM(C104:D104)</f>
        <v>0</v>
      </c>
      <c r="C104" s="46">
        <f>SUM(E104+G104+I104+K104+M104)</f>
        <v>0</v>
      </c>
      <c r="D104" s="70">
        <f>SUM(F104+H104+J104+L104+N104)</f>
        <v>0</v>
      </c>
      <c r="E104" s="282"/>
      <c r="F104" s="283"/>
      <c r="G104" s="282"/>
      <c r="H104" s="284"/>
      <c r="I104" s="282"/>
      <c r="J104" s="283"/>
      <c r="K104" s="282"/>
      <c r="L104" s="283"/>
      <c r="M104" s="285"/>
      <c r="N104" s="284"/>
      <c r="O104" s="456"/>
      <c r="P104" s="157"/>
      <c r="Q104" s="265"/>
      <c r="R104" s="157"/>
      <c r="S104" s="157"/>
      <c r="T104" s="157"/>
      <c r="U104" s="157"/>
      <c r="V104" s="157"/>
      <c r="W104" s="157"/>
      <c r="X104" s="157"/>
      <c r="Y104" s="157"/>
      <c r="Z104" s="157"/>
      <c r="AA104" s="175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CG104" s="42"/>
      <c r="CH104" s="42"/>
      <c r="CI104" s="42"/>
      <c r="CJ104" s="42"/>
      <c r="CK104" s="42"/>
      <c r="CL104" s="42"/>
    </row>
    <row r="105" spans="1:90" x14ac:dyDescent="0.2">
      <c r="A105" s="271"/>
      <c r="B105" s="157"/>
      <c r="C105" s="265"/>
      <c r="D105" s="157"/>
      <c r="E105" s="157"/>
      <c r="F105" s="157"/>
      <c r="G105" s="157"/>
      <c r="H105" s="157"/>
      <c r="I105" s="157"/>
      <c r="J105" s="157"/>
      <c r="K105" s="157"/>
      <c r="L105" s="157"/>
      <c r="M105" s="175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</row>
    <row r="106" spans="1:90" x14ac:dyDescent="0.2">
      <c r="O106" s="51"/>
      <c r="P106" s="51"/>
      <c r="Q106" s="51"/>
      <c r="R106" s="51"/>
      <c r="S106" s="51"/>
    </row>
    <row r="107" spans="1:90" x14ac:dyDescent="0.2">
      <c r="O107" s="51"/>
      <c r="P107" s="51"/>
      <c r="Q107" s="51"/>
      <c r="R107" s="51"/>
      <c r="S107" s="51"/>
    </row>
    <row r="108" spans="1:90" x14ac:dyDescent="0.2">
      <c r="O108" s="51"/>
      <c r="P108" s="51"/>
      <c r="Q108" s="51"/>
      <c r="R108" s="51"/>
      <c r="S108" s="51"/>
    </row>
    <row r="109" spans="1:90" x14ac:dyDescent="0.2">
      <c r="O109" s="51"/>
      <c r="P109" s="51"/>
      <c r="Q109" s="51"/>
      <c r="R109" s="51"/>
      <c r="S109" s="51"/>
    </row>
    <row r="110" spans="1:90" x14ac:dyDescent="0.2">
      <c r="O110" s="51"/>
      <c r="P110" s="51"/>
      <c r="Q110" s="51"/>
      <c r="R110" s="51"/>
      <c r="S110" s="51"/>
    </row>
    <row r="111" spans="1:90" x14ac:dyDescent="0.2">
      <c r="O111" s="51"/>
      <c r="P111" s="51"/>
      <c r="Q111" s="51"/>
      <c r="R111" s="51"/>
      <c r="S111" s="51"/>
    </row>
    <row r="185" spans="1:104" ht="14.25" customHeight="1" x14ac:dyDescent="0.2"/>
    <row r="186" spans="1:104" s="52" customFormat="1" ht="16.5" hidden="1" customHeight="1" x14ac:dyDescent="0.2">
      <c r="A186" s="52">
        <f>SUM(C23,C24:C26,C30,C43:C44,C49:C70,B103:B104,B82:D89,B98,C35:C38,C74:J77)</f>
        <v>1049</v>
      </c>
      <c r="B186" s="52">
        <f>SUM(CG8:CL104)</f>
        <v>0</v>
      </c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</row>
    <row r="187" spans="1:104" ht="16.5" customHeight="1" x14ac:dyDescent="0.2"/>
    <row r="188" spans="1:104" ht="15.6" customHeight="1" x14ac:dyDescent="0.2"/>
  </sheetData>
  <mergeCells count="124">
    <mergeCell ref="A80:A81"/>
    <mergeCell ref="B80:B81"/>
    <mergeCell ref="C80:C81"/>
    <mergeCell ref="D80:D81"/>
    <mergeCell ref="B91:B92"/>
    <mergeCell ref="C91:D91"/>
    <mergeCell ref="A100:A102"/>
    <mergeCell ref="B100:D101"/>
    <mergeCell ref="E100:M100"/>
    <mergeCell ref="E101:F101"/>
    <mergeCell ref="G101:H101"/>
    <mergeCell ref="I101:J101"/>
    <mergeCell ref="K101:L101"/>
    <mergeCell ref="M101:N101"/>
    <mergeCell ref="A91:A92"/>
    <mergeCell ref="A72:B73"/>
    <mergeCell ref="C72:D72"/>
    <mergeCell ref="E72:F72"/>
    <mergeCell ref="G72:H72"/>
    <mergeCell ref="I72:J72"/>
    <mergeCell ref="A74:B74"/>
    <mergeCell ref="A75:B75"/>
    <mergeCell ref="A76:B76"/>
    <mergeCell ref="A77:B77"/>
    <mergeCell ref="AN46:AN48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F28:AG28"/>
    <mergeCell ref="AH28:AI28"/>
    <mergeCell ref="AJ28:AK28"/>
    <mergeCell ref="AL28:AM28"/>
    <mergeCell ref="C40:E41"/>
    <mergeCell ref="F40:AM40"/>
    <mergeCell ref="AN40:AN42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13:A23"/>
    <mergeCell ref="A25:A26"/>
    <mergeCell ref="A28:A29"/>
    <mergeCell ref="B28:B29"/>
    <mergeCell ref="C28:E28"/>
    <mergeCell ref="F28:G28"/>
    <mergeCell ref="H28:I28"/>
    <mergeCell ref="J28:K28"/>
    <mergeCell ref="L28:M28"/>
    <mergeCell ref="A6:W6"/>
    <mergeCell ref="A10:A12"/>
    <mergeCell ref="B10:B12"/>
    <mergeCell ref="C10:E11"/>
    <mergeCell ref="F10:AM10"/>
    <mergeCell ref="AN10:AN12"/>
    <mergeCell ref="AO10:AO12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49:A54"/>
    <mergeCell ref="A55:A56"/>
    <mergeCell ref="A57:A60"/>
    <mergeCell ref="A61:A62"/>
    <mergeCell ref="A63:A64"/>
    <mergeCell ref="A65:A70"/>
    <mergeCell ref="C33:C34"/>
    <mergeCell ref="A33:A34"/>
    <mergeCell ref="B33:B34"/>
    <mergeCell ref="A35:A36"/>
    <mergeCell ref="A37:A38"/>
    <mergeCell ref="A40:B42"/>
    <mergeCell ref="A45:M45"/>
    <mergeCell ref="A46:B48"/>
    <mergeCell ref="C46:E47"/>
    <mergeCell ref="F46:AM46"/>
  </mergeCells>
  <dataValidations count="2">
    <dataValidation allowBlank="1" showInputMessage="1" showErrorMessage="1" errorTitle="ERROR" error="Por Favor ingrese solo Números." sqref="E105:N1048576 K71:N102 C78:D81 A1:A1048576 B98:D1048576 B90:D92 F31:AM42 F45:AN48 F71:J73 E78:J102 D1:E73 F27:AM29 O71:AN1048576 C39:C73 C1:C34 AN27:AN42 B31:B81 B1:B29 F23:AO23 AP1:XFD1048576 AO27:AO1048576 F1:AO12" xr:uid="{34AC92F9-27B6-4E6C-9BBB-8B26AA3105B1}"/>
    <dataValidation type="whole" allowBlank="1" showInputMessage="1" showErrorMessage="1" errorTitle="Error de ingreso" error="Debe ingresar sólo números enteros positivos." sqref="F13:AO22 F24:AO26 B30 F30:AM30 F43:AN44 C35:C38 F49:AN70 C74:J77 B82:D89 B93:D97 E103:N104" xr:uid="{C8F5B2F0-0AF9-44AC-9F56-4EEF9CFE16F4}">
      <formula1>0</formula1>
      <formula2>1000000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188"/>
  <sheetViews>
    <sheetView workbookViewId="0">
      <selection activeCell="B93" sqref="B93:D97"/>
    </sheetView>
  </sheetViews>
  <sheetFormatPr baseColWidth="10" defaultColWidth="11.42578125" defaultRowHeight="14.25" x14ac:dyDescent="0.2"/>
  <cols>
    <col min="1" max="1" width="48.140625" style="37" customWidth="1"/>
    <col min="2" max="2" width="23.28515625" style="37" customWidth="1"/>
    <col min="3" max="3" width="14.85546875" style="37" customWidth="1"/>
    <col min="4" max="4" width="16.28515625" style="37" customWidth="1"/>
    <col min="5" max="73" width="11.42578125" style="37"/>
    <col min="74" max="75" width="12.140625" style="37" customWidth="1"/>
    <col min="76" max="77" width="12.140625" style="38" customWidth="1"/>
    <col min="78" max="78" width="12.28515625" style="38" customWidth="1"/>
    <col min="79" max="104" width="12.28515625" style="39" hidden="1" customWidth="1"/>
    <col min="105" max="105" width="12.28515625" style="37" customWidth="1"/>
    <col min="106" max="16384" width="11.42578125" style="37"/>
  </cols>
  <sheetData>
    <row r="1" spans="1:90" ht="16.149999999999999" customHeight="1" x14ac:dyDescent="0.2">
      <c r="A1" s="36" t="s">
        <v>0</v>
      </c>
    </row>
    <row r="2" spans="1:90" ht="16.149999999999999" customHeight="1" x14ac:dyDescent="0.2">
      <c r="A2" s="36" t="str">
        <f>CONCATENATE("COMUNA: ",[2]NOMBRE!B2," - ","( ",[2]NOMBRE!C2,[2]NOMBRE!D2,[2]NOMBRE!E2,[2]NOMBRE!F2,[2]NOMBRE!G2," )")</f>
        <v>COMUNA: LINARES - ( 07401 )</v>
      </c>
    </row>
    <row r="3" spans="1:90" ht="16.149999999999999" customHeight="1" x14ac:dyDescent="0.2">
      <c r="A3" s="36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</row>
    <row r="4" spans="1:90" ht="16.149999999999999" customHeight="1" x14ac:dyDescent="0.2">
      <c r="A4" s="36" t="str">
        <f>CONCATENATE("MES: ",[2]NOMBRE!B6," - ","( ",[2]NOMBRE!C6,[2]NOMBRE!D6," )")</f>
        <v>MES: ENERO - ( 01 )</v>
      </c>
    </row>
    <row r="5" spans="1:90" ht="16.149999999999999" customHeight="1" x14ac:dyDescent="0.2">
      <c r="A5" s="36" t="str">
        <f>CONCATENATE("AÑO: ",[2]NOMBRE!B7)</f>
        <v>AÑO: 2018</v>
      </c>
    </row>
    <row r="6" spans="1:90" ht="15" x14ac:dyDescent="0.2">
      <c r="A6" s="584" t="s">
        <v>30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spans="1:90" ht="15" x14ac:dyDescent="0.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1:90" ht="31.15" customHeight="1" x14ac:dyDescent="0.2">
      <c r="A8" s="103" t="s">
        <v>31</v>
      </c>
      <c r="B8" s="104"/>
      <c r="C8" s="105"/>
      <c r="D8" s="105"/>
      <c r="E8" s="105"/>
      <c r="F8" s="105"/>
      <c r="G8" s="105"/>
      <c r="H8" s="105"/>
      <c r="I8" s="106"/>
      <c r="J8" s="104"/>
      <c r="K8" s="107"/>
      <c r="L8" s="105"/>
      <c r="M8" s="56"/>
      <c r="N8" s="56"/>
      <c r="O8" s="56"/>
      <c r="P8" s="56"/>
      <c r="Q8" s="56"/>
      <c r="R8" s="56"/>
      <c r="S8" s="56"/>
      <c r="T8" s="56"/>
      <c r="U8" s="56"/>
      <c r="V8" s="108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CG8" s="42"/>
      <c r="CH8" s="42"/>
      <c r="CI8" s="42"/>
      <c r="CJ8" s="42"/>
      <c r="CK8" s="42"/>
      <c r="CL8" s="42"/>
    </row>
    <row r="9" spans="1:90" ht="31.15" customHeight="1" x14ac:dyDescent="0.2">
      <c r="A9" s="109" t="s">
        <v>32</v>
      </c>
      <c r="B9" s="110"/>
      <c r="C9" s="110"/>
      <c r="D9" s="110"/>
      <c r="E9" s="110"/>
      <c r="F9" s="110"/>
      <c r="G9" s="110"/>
      <c r="H9" s="110"/>
      <c r="I9" s="110"/>
      <c r="J9" s="110"/>
      <c r="K9" s="111"/>
      <c r="L9" s="110"/>
      <c r="M9" s="112"/>
      <c r="N9" s="112"/>
      <c r="O9" s="56"/>
      <c r="P9" s="56"/>
      <c r="Q9" s="56"/>
      <c r="R9" s="56"/>
      <c r="S9" s="56"/>
      <c r="T9" s="56"/>
      <c r="U9" s="56"/>
      <c r="V9" s="108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8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CG9" s="42"/>
      <c r="CH9" s="42"/>
      <c r="CI9" s="42"/>
      <c r="CJ9" s="42"/>
      <c r="CK9" s="42"/>
      <c r="CL9" s="42"/>
    </row>
    <row r="10" spans="1:90" ht="25.15" customHeight="1" x14ac:dyDescent="0.2">
      <c r="A10" s="620" t="s">
        <v>19</v>
      </c>
      <c r="B10" s="620" t="s">
        <v>33</v>
      </c>
      <c r="C10" s="629" t="s">
        <v>28</v>
      </c>
      <c r="D10" s="630"/>
      <c r="E10" s="631"/>
      <c r="F10" s="632" t="s">
        <v>29</v>
      </c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3"/>
      <c r="AL10" s="633"/>
      <c r="AM10" s="634"/>
      <c r="AN10" s="631" t="s">
        <v>1</v>
      </c>
      <c r="AO10" s="635" t="s">
        <v>18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CG10" s="42"/>
      <c r="CH10" s="42"/>
      <c r="CI10" s="42"/>
      <c r="CJ10" s="42"/>
      <c r="CK10" s="42"/>
      <c r="CL10" s="42"/>
    </row>
    <row r="11" spans="1:90" ht="16.149999999999999" customHeight="1" x14ac:dyDescent="0.2">
      <c r="A11" s="585"/>
      <c r="B11" s="585"/>
      <c r="C11" s="589"/>
      <c r="D11" s="590"/>
      <c r="E11" s="591"/>
      <c r="F11" s="632" t="s">
        <v>22</v>
      </c>
      <c r="G11" s="634"/>
      <c r="H11" s="632" t="s">
        <v>23</v>
      </c>
      <c r="I11" s="634"/>
      <c r="J11" s="632" t="s">
        <v>24</v>
      </c>
      <c r="K11" s="634"/>
      <c r="L11" s="632" t="s">
        <v>21</v>
      </c>
      <c r="M11" s="634"/>
      <c r="N11" s="632" t="s">
        <v>20</v>
      </c>
      <c r="O11" s="634"/>
      <c r="P11" s="636" t="s">
        <v>2</v>
      </c>
      <c r="Q11" s="637"/>
      <c r="R11" s="636" t="s">
        <v>3</v>
      </c>
      <c r="S11" s="637"/>
      <c r="T11" s="636" t="s">
        <v>4</v>
      </c>
      <c r="U11" s="637"/>
      <c r="V11" s="636" t="s">
        <v>5</v>
      </c>
      <c r="W11" s="637"/>
      <c r="X11" s="636" t="s">
        <v>6</v>
      </c>
      <c r="Y11" s="637"/>
      <c r="Z11" s="636" t="s">
        <v>7</v>
      </c>
      <c r="AA11" s="637"/>
      <c r="AB11" s="636" t="s">
        <v>8</v>
      </c>
      <c r="AC11" s="637"/>
      <c r="AD11" s="636" t="s">
        <v>9</v>
      </c>
      <c r="AE11" s="637"/>
      <c r="AF11" s="636" t="s">
        <v>10</v>
      </c>
      <c r="AG11" s="637"/>
      <c r="AH11" s="636" t="s">
        <v>11</v>
      </c>
      <c r="AI11" s="637"/>
      <c r="AJ11" s="636" t="s">
        <v>12</v>
      </c>
      <c r="AK11" s="637"/>
      <c r="AL11" s="636" t="s">
        <v>13</v>
      </c>
      <c r="AM11" s="637"/>
      <c r="AN11" s="595"/>
      <c r="AO11" s="597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CG11" s="42"/>
      <c r="CH11" s="42"/>
      <c r="CI11" s="42"/>
      <c r="CJ11" s="42"/>
      <c r="CK11" s="42"/>
      <c r="CL11" s="42"/>
    </row>
    <row r="12" spans="1:90" ht="16.149999999999999" customHeight="1" x14ac:dyDescent="0.2">
      <c r="A12" s="569"/>
      <c r="B12" s="569"/>
      <c r="C12" s="325" t="s">
        <v>14</v>
      </c>
      <c r="D12" s="326" t="s">
        <v>15</v>
      </c>
      <c r="E12" s="54" t="s">
        <v>16</v>
      </c>
      <c r="F12" s="32" t="s">
        <v>15</v>
      </c>
      <c r="G12" s="54" t="s">
        <v>16</v>
      </c>
      <c r="H12" s="32" t="s">
        <v>15</v>
      </c>
      <c r="I12" s="54" t="s">
        <v>16</v>
      </c>
      <c r="J12" s="32" t="s">
        <v>15</v>
      </c>
      <c r="K12" s="54" t="s">
        <v>16</v>
      </c>
      <c r="L12" s="32" t="s">
        <v>15</v>
      </c>
      <c r="M12" s="54" t="s">
        <v>16</v>
      </c>
      <c r="N12" s="32" t="s">
        <v>15</v>
      </c>
      <c r="O12" s="54" t="s">
        <v>16</v>
      </c>
      <c r="P12" s="32" t="s">
        <v>15</v>
      </c>
      <c r="Q12" s="54" t="s">
        <v>16</v>
      </c>
      <c r="R12" s="32" t="s">
        <v>15</v>
      </c>
      <c r="S12" s="54" t="s">
        <v>16</v>
      </c>
      <c r="T12" s="32" t="s">
        <v>15</v>
      </c>
      <c r="U12" s="54" t="s">
        <v>16</v>
      </c>
      <c r="V12" s="32" t="s">
        <v>15</v>
      </c>
      <c r="W12" s="54" t="s">
        <v>16</v>
      </c>
      <c r="X12" s="32" t="s">
        <v>15</v>
      </c>
      <c r="Y12" s="54" t="s">
        <v>16</v>
      </c>
      <c r="Z12" s="32" t="s">
        <v>15</v>
      </c>
      <c r="AA12" s="54" t="s">
        <v>16</v>
      </c>
      <c r="AB12" s="32" t="s">
        <v>15</v>
      </c>
      <c r="AC12" s="54" t="s">
        <v>16</v>
      </c>
      <c r="AD12" s="32" t="s">
        <v>15</v>
      </c>
      <c r="AE12" s="54" t="s">
        <v>16</v>
      </c>
      <c r="AF12" s="32" t="s">
        <v>15</v>
      </c>
      <c r="AG12" s="54" t="s">
        <v>16</v>
      </c>
      <c r="AH12" s="32" t="s">
        <v>15</v>
      </c>
      <c r="AI12" s="54" t="s">
        <v>16</v>
      </c>
      <c r="AJ12" s="32" t="s">
        <v>15</v>
      </c>
      <c r="AK12" s="54" t="s">
        <v>16</v>
      </c>
      <c r="AL12" s="32" t="s">
        <v>15</v>
      </c>
      <c r="AM12" s="54" t="s">
        <v>16</v>
      </c>
      <c r="AN12" s="591"/>
      <c r="AO12" s="598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CG12" s="42"/>
      <c r="CH12" s="42"/>
      <c r="CI12" s="42"/>
      <c r="CJ12" s="42"/>
      <c r="CK12" s="42"/>
      <c r="CL12" s="42"/>
    </row>
    <row r="13" spans="1:90" ht="16.149999999999999" customHeight="1" x14ac:dyDescent="0.2">
      <c r="A13" s="619" t="s">
        <v>34</v>
      </c>
      <c r="B13" s="65" t="s">
        <v>35</v>
      </c>
      <c r="C13" s="90">
        <f t="shared" ref="C13:C26" si="0">SUM(D13+E13)</f>
        <v>0</v>
      </c>
      <c r="D13" s="91">
        <f t="shared" ref="D13:D26" si="1">SUM(F13+H13+J13+L13+N13+P13+R13+T13+V13+X13+Z13+AB13+AD13+AF13+AH13+AJ13+AL13)</f>
        <v>0</v>
      </c>
      <c r="E13" s="2">
        <f t="shared" ref="E13:E26" si="2">SUM(G13+I13+K13+M13+O13+Q13+S13+U13+W13+Y13+AA13+AC13+AE13+AG13+AI13+AK13+AM13)</f>
        <v>0</v>
      </c>
      <c r="F13" s="3"/>
      <c r="G13" s="4"/>
      <c r="H13" s="3"/>
      <c r="I13" s="4"/>
      <c r="J13" s="3"/>
      <c r="K13" s="5"/>
      <c r="L13" s="3"/>
      <c r="M13" s="5"/>
      <c r="N13" s="3"/>
      <c r="O13" s="5"/>
      <c r="P13" s="3"/>
      <c r="Q13" s="5"/>
      <c r="R13" s="3"/>
      <c r="S13" s="5"/>
      <c r="T13" s="3"/>
      <c r="U13" s="5"/>
      <c r="V13" s="3"/>
      <c r="W13" s="5"/>
      <c r="X13" s="3"/>
      <c r="Y13" s="5"/>
      <c r="Z13" s="3"/>
      <c r="AA13" s="5"/>
      <c r="AB13" s="3"/>
      <c r="AC13" s="5"/>
      <c r="AD13" s="3"/>
      <c r="AE13" s="5"/>
      <c r="AF13" s="3"/>
      <c r="AG13" s="5"/>
      <c r="AH13" s="3"/>
      <c r="AI13" s="5"/>
      <c r="AJ13" s="3"/>
      <c r="AK13" s="5"/>
      <c r="AL13" s="21"/>
      <c r="AM13" s="5"/>
      <c r="AN13" s="4"/>
      <c r="AO13" s="4"/>
      <c r="AP13" s="6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40"/>
      <c r="BC13" s="40"/>
      <c r="BD13" s="40"/>
      <c r="CB13" s="41"/>
      <c r="CG13" s="42">
        <v>0</v>
      </c>
      <c r="CH13" s="42">
        <v>0</v>
      </c>
      <c r="CI13" s="42">
        <v>0</v>
      </c>
      <c r="CJ13" s="42"/>
      <c r="CK13" s="42"/>
      <c r="CL13" s="42"/>
    </row>
    <row r="14" spans="1:90" ht="16.149999999999999" customHeight="1" x14ac:dyDescent="0.2">
      <c r="A14" s="601"/>
      <c r="B14" s="66" t="s">
        <v>36</v>
      </c>
      <c r="C14" s="114">
        <f t="shared" si="0"/>
        <v>27</v>
      </c>
      <c r="D14" s="115">
        <f t="shared" si="1"/>
        <v>10</v>
      </c>
      <c r="E14" s="69">
        <f t="shared" si="2"/>
        <v>17</v>
      </c>
      <c r="F14" s="7">
        <v>2</v>
      </c>
      <c r="G14" s="14">
        <v>1</v>
      </c>
      <c r="H14" s="7">
        <v>2</v>
      </c>
      <c r="I14" s="14"/>
      <c r="J14" s="7">
        <v>2</v>
      </c>
      <c r="K14" s="8">
        <v>4</v>
      </c>
      <c r="L14" s="7">
        <v>1</v>
      </c>
      <c r="M14" s="8">
        <v>4</v>
      </c>
      <c r="N14" s="7"/>
      <c r="O14" s="8">
        <v>1</v>
      </c>
      <c r="P14" s="7">
        <v>2</v>
      </c>
      <c r="Q14" s="8"/>
      <c r="R14" s="7"/>
      <c r="S14" s="8"/>
      <c r="T14" s="7">
        <v>1</v>
      </c>
      <c r="U14" s="8">
        <v>3</v>
      </c>
      <c r="V14" s="7"/>
      <c r="W14" s="8">
        <v>3</v>
      </c>
      <c r="X14" s="7"/>
      <c r="Y14" s="8">
        <v>1</v>
      </c>
      <c r="Z14" s="7"/>
      <c r="AA14" s="8"/>
      <c r="AB14" s="7"/>
      <c r="AC14" s="8"/>
      <c r="AD14" s="7"/>
      <c r="AE14" s="8"/>
      <c r="AF14" s="7"/>
      <c r="AG14" s="8"/>
      <c r="AH14" s="7"/>
      <c r="AI14" s="8"/>
      <c r="AJ14" s="7"/>
      <c r="AK14" s="8"/>
      <c r="AL14" s="15"/>
      <c r="AM14" s="8"/>
      <c r="AN14" s="14">
        <v>27</v>
      </c>
      <c r="AO14" s="14">
        <v>0</v>
      </c>
      <c r="AP14" s="6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40"/>
      <c r="BC14" s="40"/>
      <c r="BD14" s="40"/>
      <c r="CA14" s="41"/>
      <c r="CB14" s="41"/>
      <c r="CG14" s="42">
        <v>0</v>
      </c>
      <c r="CH14" s="42">
        <v>0</v>
      </c>
      <c r="CI14" s="42">
        <v>0</v>
      </c>
      <c r="CJ14" s="42"/>
      <c r="CK14" s="42"/>
      <c r="CL14" s="42"/>
    </row>
    <row r="15" spans="1:90" ht="16.149999999999999" customHeight="1" x14ac:dyDescent="0.2">
      <c r="A15" s="601"/>
      <c r="B15" s="66" t="s">
        <v>37</v>
      </c>
      <c r="C15" s="114">
        <f t="shared" si="0"/>
        <v>448</v>
      </c>
      <c r="D15" s="115">
        <f t="shared" si="1"/>
        <v>183</v>
      </c>
      <c r="E15" s="69">
        <f t="shared" si="2"/>
        <v>265</v>
      </c>
      <c r="F15" s="7"/>
      <c r="G15" s="14"/>
      <c r="H15" s="7">
        <v>1</v>
      </c>
      <c r="I15" s="14">
        <v>1</v>
      </c>
      <c r="J15" s="7">
        <v>4</v>
      </c>
      <c r="K15" s="8">
        <v>1</v>
      </c>
      <c r="L15" s="7">
        <v>3</v>
      </c>
      <c r="M15" s="8">
        <v>2</v>
      </c>
      <c r="N15" s="7">
        <v>13</v>
      </c>
      <c r="O15" s="8">
        <v>3</v>
      </c>
      <c r="P15" s="7">
        <v>17</v>
      </c>
      <c r="Q15" s="8">
        <v>13</v>
      </c>
      <c r="R15" s="7">
        <v>22</v>
      </c>
      <c r="S15" s="8">
        <v>6</v>
      </c>
      <c r="T15" s="7">
        <v>15</v>
      </c>
      <c r="U15" s="8">
        <v>14</v>
      </c>
      <c r="V15" s="7">
        <v>14</v>
      </c>
      <c r="W15" s="8">
        <v>24</v>
      </c>
      <c r="X15" s="7">
        <v>18</v>
      </c>
      <c r="Y15" s="8">
        <v>30</v>
      </c>
      <c r="Z15" s="7">
        <v>18</v>
      </c>
      <c r="AA15" s="8">
        <v>45</v>
      </c>
      <c r="AB15" s="7">
        <v>21</v>
      </c>
      <c r="AC15" s="8">
        <v>41</v>
      </c>
      <c r="AD15" s="7">
        <v>13</v>
      </c>
      <c r="AE15" s="8">
        <v>36</v>
      </c>
      <c r="AF15" s="7">
        <v>12</v>
      </c>
      <c r="AG15" s="8">
        <v>24</v>
      </c>
      <c r="AH15" s="7">
        <v>7</v>
      </c>
      <c r="AI15" s="8">
        <v>11</v>
      </c>
      <c r="AJ15" s="7">
        <v>3</v>
      </c>
      <c r="AK15" s="8">
        <v>5</v>
      </c>
      <c r="AL15" s="15">
        <v>2</v>
      </c>
      <c r="AM15" s="8">
        <v>9</v>
      </c>
      <c r="AN15" s="14">
        <v>448</v>
      </c>
      <c r="AO15" s="14">
        <v>0</v>
      </c>
      <c r="AP15" s="6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40"/>
      <c r="BC15" s="40"/>
      <c r="BD15" s="40"/>
      <c r="CG15" s="42">
        <v>0</v>
      </c>
      <c r="CH15" s="42">
        <v>0</v>
      </c>
      <c r="CI15" s="42">
        <v>0</v>
      </c>
      <c r="CJ15" s="42"/>
      <c r="CK15" s="42"/>
      <c r="CL15" s="42"/>
    </row>
    <row r="16" spans="1:90" ht="16.149999999999999" customHeight="1" x14ac:dyDescent="0.2">
      <c r="A16" s="601"/>
      <c r="B16" s="66" t="s">
        <v>38</v>
      </c>
      <c r="C16" s="114">
        <f t="shared" si="0"/>
        <v>0</v>
      </c>
      <c r="D16" s="115">
        <f t="shared" si="1"/>
        <v>0</v>
      </c>
      <c r="E16" s="69">
        <f t="shared" si="2"/>
        <v>0</v>
      </c>
      <c r="F16" s="7"/>
      <c r="G16" s="14"/>
      <c r="H16" s="7"/>
      <c r="I16" s="14"/>
      <c r="J16" s="7"/>
      <c r="K16" s="8"/>
      <c r="L16" s="7"/>
      <c r="M16" s="8"/>
      <c r="N16" s="7"/>
      <c r="O16" s="8"/>
      <c r="P16" s="7"/>
      <c r="Q16" s="8"/>
      <c r="R16" s="7"/>
      <c r="S16" s="8"/>
      <c r="T16" s="7"/>
      <c r="U16" s="8"/>
      <c r="V16" s="7"/>
      <c r="W16" s="8"/>
      <c r="X16" s="7"/>
      <c r="Y16" s="8"/>
      <c r="Z16" s="7"/>
      <c r="AA16" s="8"/>
      <c r="AB16" s="7"/>
      <c r="AC16" s="8"/>
      <c r="AD16" s="7"/>
      <c r="AE16" s="8"/>
      <c r="AF16" s="7"/>
      <c r="AG16" s="8"/>
      <c r="AH16" s="7"/>
      <c r="AI16" s="8"/>
      <c r="AJ16" s="7"/>
      <c r="AK16" s="8"/>
      <c r="AL16" s="15"/>
      <c r="AM16" s="8"/>
      <c r="AN16" s="14"/>
      <c r="AO16" s="14"/>
      <c r="AP16" s="6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40"/>
      <c r="BC16" s="40"/>
      <c r="BD16" s="40"/>
      <c r="CB16" s="41"/>
      <c r="CG16" s="42">
        <v>0</v>
      </c>
      <c r="CH16" s="42">
        <v>0</v>
      </c>
      <c r="CI16" s="42">
        <v>0</v>
      </c>
      <c r="CJ16" s="42"/>
      <c r="CK16" s="42"/>
      <c r="CL16" s="42"/>
    </row>
    <row r="17" spans="1:90" ht="16.149999999999999" customHeight="1" x14ac:dyDescent="0.2">
      <c r="A17" s="601"/>
      <c r="B17" s="66" t="s">
        <v>39</v>
      </c>
      <c r="C17" s="114">
        <f t="shared" si="0"/>
        <v>130</v>
      </c>
      <c r="D17" s="115">
        <f t="shared" si="1"/>
        <v>50</v>
      </c>
      <c r="E17" s="69">
        <f t="shared" si="2"/>
        <v>80</v>
      </c>
      <c r="F17" s="7"/>
      <c r="G17" s="14"/>
      <c r="H17" s="7">
        <v>8</v>
      </c>
      <c r="I17" s="14">
        <v>2</v>
      </c>
      <c r="J17" s="7">
        <v>10</v>
      </c>
      <c r="K17" s="8">
        <v>14</v>
      </c>
      <c r="L17" s="7">
        <v>2</v>
      </c>
      <c r="M17" s="8">
        <v>12</v>
      </c>
      <c r="N17" s="7">
        <v>6</v>
      </c>
      <c r="O17" s="8">
        <v>1</v>
      </c>
      <c r="P17" s="7">
        <v>4</v>
      </c>
      <c r="Q17" s="8">
        <v>6</v>
      </c>
      <c r="R17" s="7">
        <v>4</v>
      </c>
      <c r="S17" s="8">
        <v>1</v>
      </c>
      <c r="T17" s="7">
        <v>3</v>
      </c>
      <c r="U17" s="8">
        <v>12</v>
      </c>
      <c r="V17" s="7"/>
      <c r="W17" s="8">
        <v>6</v>
      </c>
      <c r="X17" s="7">
        <v>4</v>
      </c>
      <c r="Y17" s="8">
        <v>9</v>
      </c>
      <c r="Z17" s="7">
        <v>5</v>
      </c>
      <c r="AA17" s="8">
        <v>11</v>
      </c>
      <c r="AB17" s="7">
        <v>1</v>
      </c>
      <c r="AC17" s="8">
        <v>4</v>
      </c>
      <c r="AD17" s="7">
        <v>2</v>
      </c>
      <c r="AE17" s="8">
        <v>1</v>
      </c>
      <c r="AF17" s="7">
        <v>1</v>
      </c>
      <c r="AG17" s="8"/>
      <c r="AH17" s="7"/>
      <c r="AI17" s="8">
        <v>1</v>
      </c>
      <c r="AJ17" s="7"/>
      <c r="AK17" s="8"/>
      <c r="AL17" s="15"/>
      <c r="AM17" s="8"/>
      <c r="AN17" s="14">
        <v>130</v>
      </c>
      <c r="AO17" s="14">
        <v>0</v>
      </c>
      <c r="AP17" s="6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40"/>
      <c r="BC17" s="40"/>
      <c r="BD17" s="40"/>
      <c r="CG17" s="42">
        <v>0</v>
      </c>
      <c r="CH17" s="42">
        <v>0</v>
      </c>
      <c r="CI17" s="42">
        <v>0</v>
      </c>
      <c r="CJ17" s="42"/>
      <c r="CK17" s="42"/>
      <c r="CL17" s="42"/>
    </row>
    <row r="18" spans="1:90" ht="16.149999999999999" customHeight="1" x14ac:dyDescent="0.2">
      <c r="A18" s="601"/>
      <c r="B18" s="66" t="s">
        <v>40</v>
      </c>
      <c r="C18" s="114">
        <f t="shared" si="0"/>
        <v>0</v>
      </c>
      <c r="D18" s="115">
        <f t="shared" si="1"/>
        <v>0</v>
      </c>
      <c r="E18" s="69">
        <f t="shared" si="2"/>
        <v>0</v>
      </c>
      <c r="F18" s="7"/>
      <c r="G18" s="14"/>
      <c r="H18" s="7"/>
      <c r="I18" s="14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15"/>
      <c r="AM18" s="8"/>
      <c r="AN18" s="14"/>
      <c r="AO18" s="14"/>
      <c r="AP18" s="6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40"/>
      <c r="BC18" s="40"/>
      <c r="BD18" s="40"/>
      <c r="CG18" s="42">
        <v>0</v>
      </c>
      <c r="CH18" s="42">
        <v>0</v>
      </c>
      <c r="CI18" s="42">
        <v>0</v>
      </c>
      <c r="CJ18" s="42"/>
      <c r="CK18" s="42"/>
      <c r="CL18" s="42"/>
    </row>
    <row r="19" spans="1:90" ht="16.149999999999999" customHeight="1" x14ac:dyDescent="0.2">
      <c r="A19" s="601"/>
      <c r="B19" s="66" t="s">
        <v>41</v>
      </c>
      <c r="C19" s="116">
        <f t="shared" si="0"/>
        <v>0</v>
      </c>
      <c r="D19" s="117">
        <f t="shared" si="1"/>
        <v>0</v>
      </c>
      <c r="E19" s="23">
        <f t="shared" si="2"/>
        <v>0</v>
      </c>
      <c r="F19" s="24"/>
      <c r="G19" s="25"/>
      <c r="H19" s="24"/>
      <c r="I19" s="25"/>
      <c r="J19" s="24"/>
      <c r="K19" s="26"/>
      <c r="L19" s="24"/>
      <c r="M19" s="26"/>
      <c r="N19" s="24"/>
      <c r="O19" s="26"/>
      <c r="P19" s="24"/>
      <c r="Q19" s="26"/>
      <c r="R19" s="24"/>
      <c r="S19" s="26"/>
      <c r="T19" s="24"/>
      <c r="U19" s="26"/>
      <c r="V19" s="24"/>
      <c r="W19" s="26"/>
      <c r="X19" s="24"/>
      <c r="Y19" s="26"/>
      <c r="Z19" s="24"/>
      <c r="AA19" s="26"/>
      <c r="AB19" s="24"/>
      <c r="AC19" s="26"/>
      <c r="AD19" s="24"/>
      <c r="AE19" s="26"/>
      <c r="AF19" s="24"/>
      <c r="AG19" s="26"/>
      <c r="AH19" s="24"/>
      <c r="AI19" s="26"/>
      <c r="AJ19" s="24"/>
      <c r="AK19" s="26"/>
      <c r="AL19" s="27"/>
      <c r="AM19" s="26"/>
      <c r="AN19" s="25"/>
      <c r="AO19" s="25"/>
      <c r="AP19" s="6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40"/>
      <c r="BC19" s="40"/>
      <c r="BD19" s="40"/>
      <c r="CG19" s="42">
        <v>0</v>
      </c>
      <c r="CH19" s="42">
        <v>0</v>
      </c>
      <c r="CI19" s="42">
        <v>0</v>
      </c>
      <c r="CJ19" s="42"/>
      <c r="CK19" s="42"/>
      <c r="CL19" s="42"/>
    </row>
    <row r="20" spans="1:90" ht="25.15" customHeight="1" x14ac:dyDescent="0.2">
      <c r="A20" s="601"/>
      <c r="B20" s="66" t="s">
        <v>42</v>
      </c>
      <c r="C20" s="116">
        <f t="shared" si="0"/>
        <v>0</v>
      </c>
      <c r="D20" s="117">
        <f t="shared" si="1"/>
        <v>0</v>
      </c>
      <c r="E20" s="23">
        <f t="shared" si="2"/>
        <v>0</v>
      </c>
      <c r="F20" s="24"/>
      <c r="G20" s="25"/>
      <c r="H20" s="24"/>
      <c r="I20" s="25"/>
      <c r="J20" s="24"/>
      <c r="K20" s="26"/>
      <c r="L20" s="24"/>
      <c r="M20" s="26"/>
      <c r="N20" s="24"/>
      <c r="O20" s="26"/>
      <c r="P20" s="24"/>
      <c r="Q20" s="26"/>
      <c r="R20" s="24"/>
      <c r="S20" s="26"/>
      <c r="T20" s="24"/>
      <c r="U20" s="26"/>
      <c r="V20" s="24"/>
      <c r="W20" s="26"/>
      <c r="X20" s="24"/>
      <c r="Y20" s="26"/>
      <c r="Z20" s="24"/>
      <c r="AA20" s="26"/>
      <c r="AB20" s="24"/>
      <c r="AC20" s="26"/>
      <c r="AD20" s="24"/>
      <c r="AE20" s="26"/>
      <c r="AF20" s="24"/>
      <c r="AG20" s="26"/>
      <c r="AH20" s="24"/>
      <c r="AI20" s="26"/>
      <c r="AJ20" s="24"/>
      <c r="AK20" s="26"/>
      <c r="AL20" s="27"/>
      <c r="AM20" s="26"/>
      <c r="AN20" s="25"/>
      <c r="AO20" s="25"/>
      <c r="AP20" s="6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40"/>
      <c r="BC20" s="40"/>
      <c r="BD20" s="40"/>
      <c r="CG20" s="42">
        <v>0</v>
      </c>
      <c r="CH20" s="42">
        <v>0</v>
      </c>
      <c r="CI20" s="42">
        <v>0</v>
      </c>
      <c r="CJ20" s="42"/>
      <c r="CK20" s="42"/>
      <c r="CL20" s="42"/>
    </row>
    <row r="21" spans="1:90" ht="16.149999999999999" customHeight="1" x14ac:dyDescent="0.2">
      <c r="A21" s="601"/>
      <c r="B21" s="66" t="s">
        <v>43</v>
      </c>
      <c r="C21" s="116">
        <f t="shared" si="0"/>
        <v>0</v>
      </c>
      <c r="D21" s="117">
        <f t="shared" si="1"/>
        <v>0</v>
      </c>
      <c r="E21" s="23">
        <f t="shared" si="2"/>
        <v>0</v>
      </c>
      <c r="F21" s="24"/>
      <c r="G21" s="25"/>
      <c r="H21" s="24"/>
      <c r="I21" s="25"/>
      <c r="J21" s="24"/>
      <c r="K21" s="26"/>
      <c r="L21" s="24"/>
      <c r="M21" s="26"/>
      <c r="N21" s="24"/>
      <c r="O21" s="26"/>
      <c r="P21" s="24"/>
      <c r="Q21" s="26"/>
      <c r="R21" s="24"/>
      <c r="S21" s="26"/>
      <c r="T21" s="24"/>
      <c r="U21" s="26"/>
      <c r="V21" s="24"/>
      <c r="W21" s="26"/>
      <c r="X21" s="24"/>
      <c r="Y21" s="26"/>
      <c r="Z21" s="24"/>
      <c r="AA21" s="26"/>
      <c r="AB21" s="24"/>
      <c r="AC21" s="26"/>
      <c r="AD21" s="24"/>
      <c r="AE21" s="26"/>
      <c r="AF21" s="24"/>
      <c r="AG21" s="26"/>
      <c r="AH21" s="24"/>
      <c r="AI21" s="26"/>
      <c r="AJ21" s="24"/>
      <c r="AK21" s="26"/>
      <c r="AL21" s="27"/>
      <c r="AM21" s="26"/>
      <c r="AN21" s="25"/>
      <c r="AO21" s="25"/>
      <c r="AP21" s="6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40"/>
      <c r="BC21" s="40"/>
      <c r="BD21" s="40"/>
      <c r="CG21" s="42">
        <v>0</v>
      </c>
      <c r="CH21" s="42">
        <v>0</v>
      </c>
      <c r="CI21" s="42">
        <v>0</v>
      </c>
      <c r="CJ21" s="42"/>
      <c r="CK21" s="42"/>
      <c r="CL21" s="42"/>
    </row>
    <row r="22" spans="1:90" ht="36" customHeight="1" x14ac:dyDescent="0.2">
      <c r="A22" s="601"/>
      <c r="B22" s="66" t="s">
        <v>44</v>
      </c>
      <c r="C22" s="116">
        <f t="shared" si="0"/>
        <v>0</v>
      </c>
      <c r="D22" s="87">
        <f t="shared" si="1"/>
        <v>0</v>
      </c>
      <c r="E22" s="23">
        <f t="shared" si="2"/>
        <v>0</v>
      </c>
      <c r="F22" s="24"/>
      <c r="G22" s="25"/>
      <c r="H22" s="24"/>
      <c r="I22" s="25"/>
      <c r="J22" s="24"/>
      <c r="K22" s="26"/>
      <c r="L22" s="24"/>
      <c r="M22" s="26"/>
      <c r="N22" s="24"/>
      <c r="O22" s="26"/>
      <c r="P22" s="24"/>
      <c r="Q22" s="26"/>
      <c r="R22" s="24"/>
      <c r="S22" s="26"/>
      <c r="T22" s="24"/>
      <c r="U22" s="26"/>
      <c r="V22" s="24"/>
      <c r="W22" s="26"/>
      <c r="X22" s="24"/>
      <c r="Y22" s="26"/>
      <c r="Z22" s="24"/>
      <c r="AA22" s="26"/>
      <c r="AB22" s="24"/>
      <c r="AC22" s="26"/>
      <c r="AD22" s="24"/>
      <c r="AE22" s="26"/>
      <c r="AF22" s="24"/>
      <c r="AG22" s="26"/>
      <c r="AH22" s="24"/>
      <c r="AI22" s="26"/>
      <c r="AJ22" s="24"/>
      <c r="AK22" s="26"/>
      <c r="AL22" s="27"/>
      <c r="AM22" s="26"/>
      <c r="AN22" s="25"/>
      <c r="AO22" s="25"/>
      <c r="AP22" s="6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40"/>
      <c r="BC22" s="40"/>
      <c r="BD22" s="40"/>
      <c r="CG22" s="42">
        <v>0</v>
      </c>
      <c r="CH22" s="42">
        <v>0</v>
      </c>
      <c r="CI22" s="42">
        <v>0</v>
      </c>
      <c r="CJ22" s="42"/>
      <c r="CK22" s="42"/>
      <c r="CL22" s="42"/>
    </row>
    <row r="23" spans="1:90" ht="16.149999999999999" customHeight="1" x14ac:dyDescent="0.2">
      <c r="A23" s="567"/>
      <c r="B23" s="327" t="s">
        <v>17</v>
      </c>
      <c r="C23" s="34">
        <f t="shared" si="0"/>
        <v>605</v>
      </c>
      <c r="D23" s="35">
        <f>SUM(F23+H23+J23+L23+N23+P23+R23+T23+V23+X23+Z23+AB23+AD23+AF23+AH23+AJ23+AL23)</f>
        <v>243</v>
      </c>
      <c r="E23" s="328">
        <f t="shared" si="2"/>
        <v>362</v>
      </c>
      <c r="F23" s="61">
        <f>SUM(F13:F22)</f>
        <v>2</v>
      </c>
      <c r="G23" s="329">
        <f t="shared" ref="G23:AO23" si="3">SUM(G13:G22)</f>
        <v>1</v>
      </c>
      <c r="H23" s="61">
        <f t="shared" si="3"/>
        <v>11</v>
      </c>
      <c r="I23" s="329">
        <f t="shared" si="3"/>
        <v>3</v>
      </c>
      <c r="J23" s="61">
        <f t="shared" si="3"/>
        <v>16</v>
      </c>
      <c r="K23" s="63">
        <f t="shared" si="3"/>
        <v>19</v>
      </c>
      <c r="L23" s="61">
        <f t="shared" si="3"/>
        <v>6</v>
      </c>
      <c r="M23" s="63">
        <f t="shared" si="3"/>
        <v>18</v>
      </c>
      <c r="N23" s="61">
        <f t="shared" si="3"/>
        <v>19</v>
      </c>
      <c r="O23" s="63">
        <f t="shared" si="3"/>
        <v>5</v>
      </c>
      <c r="P23" s="61">
        <f t="shared" si="3"/>
        <v>23</v>
      </c>
      <c r="Q23" s="63">
        <f t="shared" si="3"/>
        <v>19</v>
      </c>
      <c r="R23" s="61">
        <f t="shared" si="3"/>
        <v>26</v>
      </c>
      <c r="S23" s="63">
        <f t="shared" si="3"/>
        <v>7</v>
      </c>
      <c r="T23" s="61">
        <f t="shared" si="3"/>
        <v>19</v>
      </c>
      <c r="U23" s="63">
        <f t="shared" si="3"/>
        <v>29</v>
      </c>
      <c r="V23" s="61">
        <f t="shared" si="3"/>
        <v>14</v>
      </c>
      <c r="W23" s="63">
        <f t="shared" si="3"/>
        <v>33</v>
      </c>
      <c r="X23" s="61">
        <f t="shared" si="3"/>
        <v>22</v>
      </c>
      <c r="Y23" s="63">
        <f t="shared" si="3"/>
        <v>40</v>
      </c>
      <c r="Z23" s="61">
        <f t="shared" si="3"/>
        <v>23</v>
      </c>
      <c r="AA23" s="63">
        <f t="shared" si="3"/>
        <v>56</v>
      </c>
      <c r="AB23" s="61">
        <f t="shared" si="3"/>
        <v>22</v>
      </c>
      <c r="AC23" s="63">
        <f t="shared" si="3"/>
        <v>45</v>
      </c>
      <c r="AD23" s="61">
        <f t="shared" si="3"/>
        <v>15</v>
      </c>
      <c r="AE23" s="63">
        <f t="shared" si="3"/>
        <v>37</v>
      </c>
      <c r="AF23" s="61">
        <f t="shared" si="3"/>
        <v>13</v>
      </c>
      <c r="AG23" s="63">
        <f t="shared" si="3"/>
        <v>24</v>
      </c>
      <c r="AH23" s="61">
        <f t="shared" si="3"/>
        <v>7</v>
      </c>
      <c r="AI23" s="63">
        <f t="shared" si="3"/>
        <v>12</v>
      </c>
      <c r="AJ23" s="61">
        <f t="shared" si="3"/>
        <v>3</v>
      </c>
      <c r="AK23" s="63">
        <f t="shared" si="3"/>
        <v>5</v>
      </c>
      <c r="AL23" s="330">
        <f t="shared" si="3"/>
        <v>2</v>
      </c>
      <c r="AM23" s="63">
        <f t="shared" si="3"/>
        <v>9</v>
      </c>
      <c r="AN23" s="329">
        <f t="shared" si="3"/>
        <v>605</v>
      </c>
      <c r="AO23" s="329">
        <f t="shared" si="3"/>
        <v>0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CG23" s="42"/>
      <c r="CH23" s="42"/>
      <c r="CI23" s="42"/>
      <c r="CJ23" s="42"/>
      <c r="CK23" s="42"/>
      <c r="CL23" s="42"/>
    </row>
    <row r="24" spans="1:90" ht="16.149999999999999" customHeight="1" x14ac:dyDescent="0.2">
      <c r="A24" s="331" t="s">
        <v>45</v>
      </c>
      <c r="B24" s="332" t="s">
        <v>36</v>
      </c>
      <c r="C24" s="333">
        <f t="shared" si="0"/>
        <v>13</v>
      </c>
      <c r="D24" s="334">
        <f t="shared" si="1"/>
        <v>4</v>
      </c>
      <c r="E24" s="335">
        <f t="shared" si="2"/>
        <v>9</v>
      </c>
      <c r="F24" s="336"/>
      <c r="G24" s="337">
        <v>1</v>
      </c>
      <c r="H24" s="336">
        <v>1</v>
      </c>
      <c r="I24" s="337">
        <v>2</v>
      </c>
      <c r="J24" s="336"/>
      <c r="K24" s="338">
        <v>1</v>
      </c>
      <c r="L24" s="336"/>
      <c r="M24" s="338"/>
      <c r="N24" s="336">
        <v>1</v>
      </c>
      <c r="O24" s="338"/>
      <c r="P24" s="336">
        <v>1</v>
      </c>
      <c r="Q24" s="338">
        <v>1</v>
      </c>
      <c r="R24" s="336">
        <v>1</v>
      </c>
      <c r="S24" s="338"/>
      <c r="T24" s="336"/>
      <c r="U24" s="338">
        <v>3</v>
      </c>
      <c r="V24" s="336"/>
      <c r="W24" s="338">
        <v>1</v>
      </c>
      <c r="X24" s="336"/>
      <c r="Y24" s="338"/>
      <c r="Z24" s="336"/>
      <c r="AA24" s="338"/>
      <c r="AB24" s="336"/>
      <c r="AC24" s="338"/>
      <c r="AD24" s="336"/>
      <c r="AE24" s="338"/>
      <c r="AF24" s="336"/>
      <c r="AG24" s="338"/>
      <c r="AH24" s="336"/>
      <c r="AI24" s="338"/>
      <c r="AJ24" s="336"/>
      <c r="AK24" s="338"/>
      <c r="AL24" s="339"/>
      <c r="AM24" s="338"/>
      <c r="AN24" s="337">
        <v>13</v>
      </c>
      <c r="AO24" s="337">
        <v>0</v>
      </c>
      <c r="AP24" s="6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40"/>
      <c r="BC24" s="40"/>
      <c r="BD24" s="40"/>
      <c r="CG24" s="42">
        <v>0</v>
      </c>
      <c r="CH24" s="42">
        <v>0</v>
      </c>
      <c r="CI24" s="42">
        <v>0</v>
      </c>
      <c r="CJ24" s="42"/>
      <c r="CK24" s="42"/>
      <c r="CL24" s="42"/>
    </row>
    <row r="25" spans="1:90" ht="16.149999999999999" customHeight="1" x14ac:dyDescent="0.2">
      <c r="A25" s="619" t="s">
        <v>46</v>
      </c>
      <c r="B25" s="340" t="s">
        <v>36</v>
      </c>
      <c r="C25" s="90">
        <f t="shared" si="0"/>
        <v>259</v>
      </c>
      <c r="D25" s="91">
        <f t="shared" si="1"/>
        <v>108</v>
      </c>
      <c r="E25" s="2">
        <f t="shared" si="2"/>
        <v>151</v>
      </c>
      <c r="F25" s="3">
        <v>3</v>
      </c>
      <c r="G25" s="4"/>
      <c r="H25" s="3">
        <v>18</v>
      </c>
      <c r="I25" s="4">
        <v>9</v>
      </c>
      <c r="J25" s="3">
        <v>23</v>
      </c>
      <c r="K25" s="5">
        <v>31</v>
      </c>
      <c r="L25" s="3">
        <v>20</v>
      </c>
      <c r="M25" s="5">
        <v>11</v>
      </c>
      <c r="N25" s="3">
        <v>6</v>
      </c>
      <c r="O25" s="5">
        <v>11</v>
      </c>
      <c r="P25" s="3">
        <v>5</v>
      </c>
      <c r="Q25" s="5">
        <v>5</v>
      </c>
      <c r="R25" s="3">
        <v>4</v>
      </c>
      <c r="S25" s="5">
        <v>5</v>
      </c>
      <c r="T25" s="3">
        <v>8</v>
      </c>
      <c r="U25" s="5">
        <v>11</v>
      </c>
      <c r="V25" s="3"/>
      <c r="W25" s="5">
        <v>18</v>
      </c>
      <c r="X25" s="3">
        <v>3</v>
      </c>
      <c r="Y25" s="5">
        <v>9</v>
      </c>
      <c r="Z25" s="3">
        <v>5</v>
      </c>
      <c r="AA25" s="5">
        <v>16</v>
      </c>
      <c r="AB25" s="3">
        <v>2</v>
      </c>
      <c r="AC25" s="5">
        <v>16</v>
      </c>
      <c r="AD25" s="3">
        <v>6</v>
      </c>
      <c r="AE25" s="5">
        <v>5</v>
      </c>
      <c r="AF25" s="3">
        <v>4</v>
      </c>
      <c r="AG25" s="5">
        <v>3</v>
      </c>
      <c r="AH25" s="3">
        <v>1</v>
      </c>
      <c r="AI25" s="5">
        <v>1</v>
      </c>
      <c r="AJ25" s="3"/>
      <c r="AK25" s="5"/>
      <c r="AL25" s="21"/>
      <c r="AM25" s="5"/>
      <c r="AN25" s="4">
        <v>259</v>
      </c>
      <c r="AO25" s="4">
        <v>0</v>
      </c>
      <c r="AP25" s="6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40"/>
      <c r="BC25" s="40"/>
      <c r="BD25" s="40"/>
      <c r="CG25" s="42">
        <v>0</v>
      </c>
      <c r="CH25" s="42">
        <v>0</v>
      </c>
      <c r="CI25" s="42">
        <v>0</v>
      </c>
      <c r="CJ25" s="42"/>
      <c r="CK25" s="42"/>
      <c r="CL25" s="42"/>
    </row>
    <row r="26" spans="1:90" ht="16.149999999999999" customHeight="1" x14ac:dyDescent="0.2">
      <c r="A26" s="567"/>
      <c r="B26" s="341" t="s">
        <v>47</v>
      </c>
      <c r="C26" s="45">
        <f t="shared" si="0"/>
        <v>0</v>
      </c>
      <c r="D26" s="46">
        <f t="shared" si="1"/>
        <v>0</v>
      </c>
      <c r="E26" s="71">
        <f t="shared" si="2"/>
        <v>0</v>
      </c>
      <c r="F26" s="9"/>
      <c r="G26" s="30"/>
      <c r="H26" s="9"/>
      <c r="I26" s="11"/>
      <c r="J26" s="9"/>
      <c r="K26" s="11"/>
      <c r="L26" s="9"/>
      <c r="M26" s="11"/>
      <c r="N26" s="9"/>
      <c r="O26" s="10"/>
      <c r="P26" s="9"/>
      <c r="Q26" s="30"/>
      <c r="R26" s="129"/>
      <c r="S26" s="11"/>
      <c r="T26" s="9"/>
      <c r="U26" s="11"/>
      <c r="V26" s="9"/>
      <c r="W26" s="11"/>
      <c r="X26" s="9"/>
      <c r="Y26" s="30"/>
      <c r="Z26" s="9"/>
      <c r="AA26" s="30"/>
      <c r="AB26" s="9"/>
      <c r="AC26" s="11"/>
      <c r="AD26" s="9"/>
      <c r="AE26" s="30"/>
      <c r="AF26" s="9"/>
      <c r="AG26" s="30"/>
      <c r="AH26" s="9"/>
      <c r="AI26" s="11"/>
      <c r="AJ26" s="9"/>
      <c r="AK26" s="11"/>
      <c r="AL26" s="18"/>
      <c r="AM26" s="11"/>
      <c r="AN26" s="10"/>
      <c r="AO26" s="10"/>
      <c r="AP26" s="6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40"/>
      <c r="BC26" s="40"/>
      <c r="BD26" s="40"/>
      <c r="CG26" s="42">
        <v>0</v>
      </c>
      <c r="CH26" s="42">
        <v>0</v>
      </c>
      <c r="CI26" s="42">
        <v>0</v>
      </c>
      <c r="CJ26" s="42"/>
      <c r="CK26" s="42"/>
      <c r="CL26" s="42"/>
    </row>
    <row r="27" spans="1:90" ht="31.15" customHeight="1" x14ac:dyDescent="0.2">
      <c r="A27" s="130" t="s">
        <v>48</v>
      </c>
      <c r="B27" s="131"/>
      <c r="C27" s="132"/>
      <c r="D27" s="131"/>
      <c r="E27" s="110"/>
      <c r="F27" s="110"/>
      <c r="G27" s="110"/>
      <c r="H27" s="110"/>
      <c r="I27" s="110"/>
      <c r="J27" s="110"/>
      <c r="K27" s="110"/>
      <c r="L27" s="110"/>
      <c r="M27" s="112"/>
      <c r="N27" s="112"/>
      <c r="O27" s="56"/>
      <c r="P27" s="56"/>
      <c r="Q27" s="56"/>
      <c r="R27" s="56"/>
      <c r="S27" s="56"/>
      <c r="T27" s="56"/>
      <c r="U27" s="56"/>
      <c r="V27" s="108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8"/>
      <c r="AQ27" s="133"/>
      <c r="AR27" s="133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CG27" s="42"/>
      <c r="CH27" s="42"/>
      <c r="CI27" s="42"/>
      <c r="CJ27" s="42"/>
      <c r="CK27" s="42"/>
      <c r="CL27" s="42"/>
    </row>
    <row r="28" spans="1:90" ht="16.149999999999999" customHeight="1" x14ac:dyDescent="0.2">
      <c r="A28" s="619" t="s">
        <v>19</v>
      </c>
      <c r="B28" s="619" t="s">
        <v>49</v>
      </c>
      <c r="C28" s="632" t="s">
        <v>50</v>
      </c>
      <c r="D28" s="633"/>
      <c r="E28" s="634"/>
      <c r="F28" s="632" t="s">
        <v>22</v>
      </c>
      <c r="G28" s="634"/>
      <c r="H28" s="632" t="s">
        <v>23</v>
      </c>
      <c r="I28" s="634"/>
      <c r="J28" s="632" t="s">
        <v>24</v>
      </c>
      <c r="K28" s="634"/>
      <c r="L28" s="632" t="s">
        <v>21</v>
      </c>
      <c r="M28" s="634"/>
      <c r="N28" s="632" t="s">
        <v>20</v>
      </c>
      <c r="O28" s="634"/>
      <c r="P28" s="636" t="s">
        <v>2</v>
      </c>
      <c r="Q28" s="637"/>
      <c r="R28" s="638" t="s">
        <v>3</v>
      </c>
      <c r="S28" s="638"/>
      <c r="T28" s="636" t="s">
        <v>4</v>
      </c>
      <c r="U28" s="637"/>
      <c r="V28" s="636" t="s">
        <v>5</v>
      </c>
      <c r="W28" s="637"/>
      <c r="X28" s="636" t="s">
        <v>6</v>
      </c>
      <c r="Y28" s="637"/>
      <c r="Z28" s="636" t="s">
        <v>7</v>
      </c>
      <c r="AA28" s="637"/>
      <c r="AB28" s="636" t="s">
        <v>8</v>
      </c>
      <c r="AC28" s="637"/>
      <c r="AD28" s="636" t="s">
        <v>9</v>
      </c>
      <c r="AE28" s="637"/>
      <c r="AF28" s="636" t="s">
        <v>10</v>
      </c>
      <c r="AG28" s="637"/>
      <c r="AH28" s="636" t="s">
        <v>11</v>
      </c>
      <c r="AI28" s="637"/>
      <c r="AJ28" s="636" t="s">
        <v>12</v>
      </c>
      <c r="AK28" s="637"/>
      <c r="AL28" s="636" t="s">
        <v>13</v>
      </c>
      <c r="AM28" s="637"/>
      <c r="AN28" s="77"/>
      <c r="AO28" s="134"/>
      <c r="AP28" s="135"/>
      <c r="AQ28" s="133"/>
      <c r="AR28" s="133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CG28" s="42"/>
      <c r="CH28" s="42"/>
      <c r="CI28" s="42"/>
      <c r="CJ28" s="42"/>
      <c r="CK28" s="42"/>
      <c r="CL28" s="42"/>
    </row>
    <row r="29" spans="1:90" ht="16.149999999999999" customHeight="1" x14ac:dyDescent="0.2">
      <c r="A29" s="567"/>
      <c r="B29" s="567"/>
      <c r="C29" s="32" t="s">
        <v>14</v>
      </c>
      <c r="D29" s="33" t="s">
        <v>15</v>
      </c>
      <c r="E29" s="323" t="s">
        <v>16</v>
      </c>
      <c r="F29" s="32" t="s">
        <v>15</v>
      </c>
      <c r="G29" s="323" t="s">
        <v>16</v>
      </c>
      <c r="H29" s="32" t="s">
        <v>15</v>
      </c>
      <c r="I29" s="323" t="s">
        <v>16</v>
      </c>
      <c r="J29" s="32" t="s">
        <v>15</v>
      </c>
      <c r="K29" s="323" t="s">
        <v>16</v>
      </c>
      <c r="L29" s="32" t="s">
        <v>15</v>
      </c>
      <c r="M29" s="323" t="s">
        <v>16</v>
      </c>
      <c r="N29" s="32" t="s">
        <v>15</v>
      </c>
      <c r="O29" s="323" t="s">
        <v>16</v>
      </c>
      <c r="P29" s="32" t="s">
        <v>15</v>
      </c>
      <c r="Q29" s="323" t="s">
        <v>16</v>
      </c>
      <c r="R29" s="32" t="s">
        <v>15</v>
      </c>
      <c r="S29" s="342" t="s">
        <v>16</v>
      </c>
      <c r="T29" s="32" t="s">
        <v>15</v>
      </c>
      <c r="U29" s="323" t="s">
        <v>16</v>
      </c>
      <c r="V29" s="32" t="s">
        <v>15</v>
      </c>
      <c r="W29" s="323" t="s">
        <v>16</v>
      </c>
      <c r="X29" s="32" t="s">
        <v>15</v>
      </c>
      <c r="Y29" s="323" t="s">
        <v>16</v>
      </c>
      <c r="Z29" s="32" t="s">
        <v>15</v>
      </c>
      <c r="AA29" s="323" t="s">
        <v>16</v>
      </c>
      <c r="AB29" s="32" t="s">
        <v>15</v>
      </c>
      <c r="AC29" s="323" t="s">
        <v>16</v>
      </c>
      <c r="AD29" s="32" t="s">
        <v>15</v>
      </c>
      <c r="AE29" s="323" t="s">
        <v>16</v>
      </c>
      <c r="AF29" s="32" t="s">
        <v>15</v>
      </c>
      <c r="AG29" s="323" t="s">
        <v>16</v>
      </c>
      <c r="AH29" s="32" t="s">
        <v>15</v>
      </c>
      <c r="AI29" s="323" t="s">
        <v>16</v>
      </c>
      <c r="AJ29" s="32" t="s">
        <v>15</v>
      </c>
      <c r="AK29" s="323" t="s">
        <v>16</v>
      </c>
      <c r="AL29" s="32" t="s">
        <v>15</v>
      </c>
      <c r="AM29" s="323" t="s">
        <v>16</v>
      </c>
      <c r="AN29" s="343"/>
      <c r="AO29" s="344"/>
      <c r="AP29" s="345"/>
      <c r="AQ29" s="346"/>
      <c r="AR29" s="133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CG29" s="42"/>
      <c r="CH29" s="42"/>
      <c r="CI29" s="42"/>
      <c r="CJ29" s="42"/>
      <c r="CK29" s="42"/>
      <c r="CL29" s="42"/>
    </row>
    <row r="30" spans="1:90" ht="16.149999999999999" customHeight="1" x14ac:dyDescent="0.2">
      <c r="A30" s="340" t="s">
        <v>51</v>
      </c>
      <c r="B30" s="347">
        <v>25</v>
      </c>
      <c r="C30" s="61">
        <f>SUM(D30+E30)</f>
        <v>25</v>
      </c>
      <c r="D30" s="62">
        <f>SUM(F30+H30+J30+L30+N30+P30+R30+T30+V30+X30+Z30+AB30+AD30+AF30+AH30+AJ30+AL30)</f>
        <v>11</v>
      </c>
      <c r="E30" s="329">
        <f>SUM(G30+I30+K30+M30+O30+Q30+S30+U30+W30+Y30+AA30+AC30+AE30+AG30+AI30+AK30+AM30)</f>
        <v>14</v>
      </c>
      <c r="F30" s="9"/>
      <c r="G30" s="30"/>
      <c r="H30" s="9"/>
      <c r="I30" s="11"/>
      <c r="J30" s="9"/>
      <c r="K30" s="11"/>
      <c r="L30" s="9">
        <v>1</v>
      </c>
      <c r="M30" s="11"/>
      <c r="N30" s="9">
        <v>2</v>
      </c>
      <c r="O30" s="10"/>
      <c r="P30" s="9">
        <v>2</v>
      </c>
      <c r="Q30" s="30"/>
      <c r="R30" s="129">
        <v>1</v>
      </c>
      <c r="S30" s="11">
        <v>1</v>
      </c>
      <c r="T30" s="9"/>
      <c r="U30" s="11">
        <v>1</v>
      </c>
      <c r="V30" s="9"/>
      <c r="W30" s="11"/>
      <c r="X30" s="9">
        <v>1</v>
      </c>
      <c r="Y30" s="30">
        <v>2</v>
      </c>
      <c r="Z30" s="9"/>
      <c r="AA30" s="30">
        <v>5</v>
      </c>
      <c r="AB30" s="9"/>
      <c r="AC30" s="11">
        <v>4</v>
      </c>
      <c r="AD30" s="9">
        <v>1</v>
      </c>
      <c r="AE30" s="30"/>
      <c r="AF30" s="9">
        <v>1</v>
      </c>
      <c r="AG30" s="30">
        <v>1</v>
      </c>
      <c r="AH30" s="9">
        <v>1</v>
      </c>
      <c r="AI30" s="11"/>
      <c r="AJ30" s="9">
        <v>1</v>
      </c>
      <c r="AK30" s="11"/>
      <c r="AL30" s="18"/>
      <c r="AM30" s="11"/>
      <c r="AN30" s="20"/>
      <c r="AO30" s="348"/>
      <c r="AP30" s="349"/>
      <c r="AQ30" s="346"/>
      <c r="AR30" s="133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CG30" s="42"/>
      <c r="CH30" s="42"/>
      <c r="CI30" s="42"/>
      <c r="CJ30" s="42"/>
      <c r="CK30" s="42"/>
      <c r="CL30" s="42"/>
    </row>
    <row r="31" spans="1:90" ht="31.15" customHeight="1" x14ac:dyDescent="0.2">
      <c r="A31" s="103" t="s">
        <v>52</v>
      </c>
      <c r="B31" s="104"/>
      <c r="C31" s="105"/>
      <c r="D31" s="105"/>
      <c r="E31" s="105"/>
      <c r="F31" s="105"/>
      <c r="G31" s="105"/>
      <c r="H31" s="105"/>
      <c r="I31" s="106"/>
      <c r="J31" s="104"/>
      <c r="K31" s="110"/>
      <c r="L31" s="110"/>
      <c r="M31" s="112"/>
      <c r="N31" s="28"/>
      <c r="O31" s="56"/>
      <c r="P31" s="56"/>
      <c r="Q31" s="56"/>
      <c r="R31" s="56"/>
      <c r="S31" s="56"/>
      <c r="T31" s="56"/>
      <c r="U31" s="56"/>
      <c r="V31" s="108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8"/>
      <c r="AQ31" s="133"/>
      <c r="AR31" s="133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CG31" s="42"/>
      <c r="CH31" s="42"/>
      <c r="CI31" s="42"/>
      <c r="CJ31" s="42"/>
      <c r="CK31" s="42"/>
      <c r="CL31" s="42"/>
    </row>
    <row r="32" spans="1:90" ht="31.15" customHeight="1" x14ac:dyDescent="0.2">
      <c r="A32" s="142" t="s">
        <v>53</v>
      </c>
      <c r="B32" s="143"/>
      <c r="C32" s="143"/>
      <c r="D32" s="144"/>
      <c r="E32" s="144"/>
      <c r="F32" s="144"/>
      <c r="G32" s="144"/>
      <c r="H32" s="144"/>
      <c r="I32" s="144"/>
      <c r="J32" s="144"/>
      <c r="K32" s="144"/>
      <c r="L32" s="145"/>
      <c r="M32" s="28"/>
      <c r="N32" s="28"/>
      <c r="O32" s="28"/>
      <c r="P32" s="56"/>
      <c r="Q32" s="56"/>
      <c r="R32" s="56"/>
      <c r="S32" s="56"/>
      <c r="T32" s="56"/>
      <c r="U32" s="56"/>
      <c r="V32" s="108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8"/>
      <c r="AQ32" s="133"/>
      <c r="AR32" s="133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CG32" s="42"/>
      <c r="CH32" s="42"/>
      <c r="CI32" s="42"/>
      <c r="CJ32" s="42"/>
      <c r="CK32" s="42"/>
      <c r="CL32" s="42"/>
    </row>
    <row r="33" spans="1:90" ht="16.149999999999999" customHeight="1" x14ac:dyDescent="0.2">
      <c r="A33" s="620" t="s">
        <v>19</v>
      </c>
      <c r="B33" s="619" t="s">
        <v>33</v>
      </c>
      <c r="C33" s="619" t="s">
        <v>28</v>
      </c>
      <c r="D33" s="75"/>
      <c r="E33" s="75"/>
      <c r="F33" s="75"/>
      <c r="G33" s="75"/>
      <c r="H33" s="75"/>
      <c r="I33" s="75"/>
      <c r="J33" s="75"/>
      <c r="K33" s="75"/>
      <c r="L33" s="146"/>
      <c r="M33" s="147"/>
      <c r="N33" s="28"/>
      <c r="O33" s="56"/>
      <c r="P33" s="56"/>
      <c r="Q33" s="56"/>
      <c r="R33" s="56"/>
      <c r="S33" s="56"/>
      <c r="T33" s="56"/>
      <c r="U33" s="56"/>
      <c r="V33" s="108"/>
      <c r="W33" s="56"/>
      <c r="X33" s="350"/>
      <c r="Y33" s="348"/>
      <c r="Z33" s="348"/>
      <c r="AA33" s="348"/>
      <c r="AB33" s="348"/>
      <c r="AC33" s="348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8"/>
      <c r="AQ33" s="133"/>
      <c r="AR33" s="133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CG33" s="42"/>
      <c r="CH33" s="42"/>
      <c r="CI33" s="42"/>
      <c r="CJ33" s="42"/>
      <c r="CK33" s="42"/>
      <c r="CL33" s="42"/>
    </row>
    <row r="34" spans="1:90" ht="16.149999999999999" customHeight="1" x14ac:dyDescent="0.2">
      <c r="A34" s="569"/>
      <c r="B34" s="567"/>
      <c r="C34" s="567"/>
      <c r="D34" s="149"/>
      <c r="E34" s="75"/>
      <c r="F34" s="75"/>
      <c r="G34" s="75"/>
      <c r="H34" s="75"/>
      <c r="I34" s="75"/>
      <c r="J34" s="75"/>
      <c r="K34" s="75"/>
      <c r="L34" s="146"/>
      <c r="M34" s="147"/>
      <c r="N34" s="28"/>
      <c r="O34" s="56"/>
      <c r="P34" s="56"/>
      <c r="Q34" s="56"/>
      <c r="R34" s="56"/>
      <c r="S34" s="56"/>
      <c r="T34" s="56"/>
      <c r="U34" s="56"/>
      <c r="V34" s="108"/>
      <c r="W34" s="56"/>
      <c r="X34" s="350"/>
      <c r="Y34" s="348"/>
      <c r="Z34" s="348"/>
      <c r="AA34" s="348"/>
      <c r="AB34" s="348"/>
      <c r="AC34" s="348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1"/>
      <c r="AR34" s="51"/>
      <c r="CG34" s="42"/>
      <c r="CH34" s="42"/>
      <c r="CI34" s="42"/>
      <c r="CJ34" s="42"/>
      <c r="CK34" s="42"/>
      <c r="CL34" s="42"/>
    </row>
    <row r="35" spans="1:90" ht="16.149999999999999" customHeight="1" x14ac:dyDescent="0.2">
      <c r="A35" s="619" t="s">
        <v>54</v>
      </c>
      <c r="B35" s="332" t="s">
        <v>47</v>
      </c>
      <c r="C35" s="351">
        <v>2</v>
      </c>
      <c r="D35" s="149"/>
      <c r="E35" s="75"/>
      <c r="F35" s="75"/>
      <c r="G35" s="75"/>
      <c r="H35" s="56"/>
      <c r="I35" s="75"/>
      <c r="J35" s="75"/>
      <c r="K35" s="1"/>
      <c r="L35" s="146"/>
      <c r="M35" s="147"/>
      <c r="N35" s="28"/>
      <c r="O35" s="56"/>
      <c r="P35" s="56"/>
      <c r="Q35" s="56"/>
      <c r="R35" s="56"/>
      <c r="S35" s="56"/>
      <c r="T35" s="56"/>
      <c r="U35" s="56"/>
      <c r="V35" s="108"/>
      <c r="W35" s="56"/>
      <c r="X35" s="350"/>
      <c r="Y35" s="348"/>
      <c r="Z35" s="348"/>
      <c r="AA35" s="348"/>
      <c r="AB35" s="348"/>
      <c r="AC35" s="348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1"/>
      <c r="AR35" s="51"/>
      <c r="CG35" s="42"/>
      <c r="CH35" s="42"/>
      <c r="CI35" s="42"/>
      <c r="CJ35" s="42"/>
      <c r="CK35" s="42"/>
      <c r="CL35" s="42"/>
    </row>
    <row r="36" spans="1:90" ht="16.149999999999999" customHeight="1" x14ac:dyDescent="0.2">
      <c r="A36" s="567"/>
      <c r="B36" s="67" t="s">
        <v>55</v>
      </c>
      <c r="C36" s="16">
        <v>9</v>
      </c>
      <c r="D36" s="149"/>
      <c r="E36" s="75"/>
      <c r="F36" s="75"/>
      <c r="G36" s="75"/>
      <c r="H36" s="75"/>
      <c r="I36" s="75"/>
      <c r="J36" s="75"/>
      <c r="K36" s="75"/>
      <c r="L36" s="146"/>
      <c r="M36" s="147"/>
      <c r="N36" s="28"/>
      <c r="O36" s="56"/>
      <c r="P36" s="56"/>
      <c r="Q36" s="56"/>
      <c r="R36" s="56"/>
      <c r="S36" s="56"/>
      <c r="T36" s="56"/>
      <c r="U36" s="56"/>
      <c r="V36" s="108"/>
      <c r="W36" s="56"/>
      <c r="X36" s="350"/>
      <c r="Y36" s="348"/>
      <c r="Z36" s="348"/>
      <c r="AA36" s="348"/>
      <c r="AB36" s="348"/>
      <c r="AC36" s="348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1"/>
      <c r="AR36" s="51"/>
      <c r="CG36" s="42"/>
      <c r="CH36" s="42"/>
      <c r="CI36" s="42"/>
      <c r="CJ36" s="42"/>
      <c r="CK36" s="42"/>
      <c r="CL36" s="42"/>
    </row>
    <row r="37" spans="1:90" ht="16.149999999999999" customHeight="1" x14ac:dyDescent="0.2">
      <c r="A37" s="619" t="s">
        <v>56</v>
      </c>
      <c r="B37" s="332" t="s">
        <v>47</v>
      </c>
      <c r="C37" s="351"/>
      <c r="D37" s="149"/>
      <c r="E37" s="75"/>
      <c r="F37" s="75"/>
      <c r="G37" s="75"/>
      <c r="H37" s="75"/>
      <c r="I37" s="75"/>
      <c r="J37" s="75"/>
      <c r="K37" s="75"/>
      <c r="L37" s="146"/>
      <c r="M37" s="147"/>
      <c r="N37" s="28"/>
      <c r="O37" s="56"/>
      <c r="P37" s="56"/>
      <c r="Q37" s="56"/>
      <c r="R37" s="56"/>
      <c r="S37" s="56"/>
      <c r="T37" s="56"/>
      <c r="U37" s="56"/>
      <c r="V37" s="108"/>
      <c r="W37" s="56"/>
      <c r="X37" s="350"/>
      <c r="Y37" s="348"/>
      <c r="Z37" s="348"/>
      <c r="AA37" s="348"/>
      <c r="AB37" s="348"/>
      <c r="AC37" s="348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1"/>
      <c r="AR37" s="51"/>
      <c r="CG37" s="42"/>
      <c r="CH37" s="42"/>
      <c r="CI37" s="42"/>
      <c r="CJ37" s="42"/>
      <c r="CK37" s="42"/>
      <c r="CL37" s="42"/>
    </row>
    <row r="38" spans="1:90" ht="16.149999999999999" customHeight="1" x14ac:dyDescent="0.2">
      <c r="A38" s="567"/>
      <c r="B38" s="78" t="s">
        <v>55</v>
      </c>
      <c r="C38" s="19">
        <v>29</v>
      </c>
      <c r="D38" s="150"/>
      <c r="E38" s="75"/>
      <c r="F38" s="75"/>
      <c r="G38" s="75"/>
      <c r="H38" s="75"/>
      <c r="I38" s="75"/>
      <c r="J38" s="75"/>
      <c r="K38" s="75"/>
      <c r="L38" s="146"/>
      <c r="M38" s="147"/>
      <c r="N38" s="28"/>
      <c r="O38" s="56"/>
      <c r="P38" s="56"/>
      <c r="Q38" s="56"/>
      <c r="R38" s="56"/>
      <c r="S38" s="56"/>
      <c r="T38" s="56"/>
      <c r="U38" s="56"/>
      <c r="V38" s="108"/>
      <c r="W38" s="56"/>
      <c r="X38" s="350"/>
      <c r="Y38" s="348"/>
      <c r="Z38" s="348"/>
      <c r="AA38" s="348"/>
      <c r="AB38" s="348"/>
      <c r="AC38" s="348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1"/>
      <c r="AR38" s="51"/>
      <c r="CG38" s="42"/>
      <c r="CH38" s="42"/>
      <c r="CI38" s="42"/>
      <c r="CJ38" s="42"/>
      <c r="CK38" s="42"/>
      <c r="CL38" s="42"/>
    </row>
    <row r="39" spans="1:90" ht="31.15" customHeight="1" x14ac:dyDescent="0.2">
      <c r="A39" s="130" t="s">
        <v>57</v>
      </c>
      <c r="B39" s="352"/>
      <c r="C39" s="352"/>
      <c r="D39" s="152"/>
      <c r="E39" s="152"/>
      <c r="F39" s="152"/>
      <c r="G39" s="152"/>
      <c r="H39" s="152"/>
      <c r="I39" s="152"/>
      <c r="J39" s="152"/>
      <c r="K39" s="152"/>
      <c r="L39" s="153"/>
      <c r="M39" s="154"/>
      <c r="N39" s="155"/>
      <c r="O39" s="88"/>
      <c r="P39" s="88"/>
      <c r="Q39" s="88"/>
      <c r="R39" s="88"/>
      <c r="S39" s="88"/>
      <c r="T39" s="88"/>
      <c r="U39" s="88"/>
      <c r="V39" s="156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157"/>
      <c r="AO39" s="158"/>
      <c r="AP39" s="158"/>
      <c r="AQ39" s="133"/>
      <c r="AR39" s="133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CG39" s="42"/>
      <c r="CH39" s="42"/>
      <c r="CI39" s="42"/>
      <c r="CJ39" s="42"/>
      <c r="CK39" s="42"/>
      <c r="CL39" s="42"/>
    </row>
    <row r="40" spans="1:90" ht="16.149999999999999" customHeight="1" x14ac:dyDescent="0.2">
      <c r="A40" s="621" t="s">
        <v>58</v>
      </c>
      <c r="B40" s="622"/>
      <c r="C40" s="639" t="s">
        <v>28</v>
      </c>
      <c r="D40" s="624"/>
      <c r="E40" s="625"/>
      <c r="F40" s="632" t="s">
        <v>25</v>
      </c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3"/>
      <c r="U40" s="633"/>
      <c r="V40" s="633"/>
      <c r="W40" s="633"/>
      <c r="X40" s="633"/>
      <c r="Y40" s="633"/>
      <c r="Z40" s="633"/>
      <c r="AA40" s="633"/>
      <c r="AB40" s="633"/>
      <c r="AC40" s="633"/>
      <c r="AD40" s="633"/>
      <c r="AE40" s="633"/>
      <c r="AF40" s="633"/>
      <c r="AG40" s="633"/>
      <c r="AH40" s="633"/>
      <c r="AI40" s="633"/>
      <c r="AJ40" s="633"/>
      <c r="AK40" s="633"/>
      <c r="AL40" s="633"/>
      <c r="AM40" s="634"/>
      <c r="AN40" s="631" t="s">
        <v>1</v>
      </c>
      <c r="AO40" s="159"/>
      <c r="AP40" s="16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CG40" s="42"/>
      <c r="CH40" s="42"/>
      <c r="CI40" s="42"/>
      <c r="CJ40" s="42"/>
      <c r="CK40" s="42"/>
      <c r="CL40" s="42"/>
    </row>
    <row r="41" spans="1:90" ht="16.149999999999999" customHeight="1" x14ac:dyDescent="0.2">
      <c r="A41" s="572"/>
      <c r="B41" s="573"/>
      <c r="C41" s="604"/>
      <c r="D41" s="579"/>
      <c r="E41" s="580"/>
      <c r="F41" s="632" t="s">
        <v>22</v>
      </c>
      <c r="G41" s="634"/>
      <c r="H41" s="633" t="s">
        <v>23</v>
      </c>
      <c r="I41" s="634"/>
      <c r="J41" s="626" t="s">
        <v>24</v>
      </c>
      <c r="K41" s="628"/>
      <c r="L41" s="632" t="s">
        <v>21</v>
      </c>
      <c r="M41" s="634"/>
      <c r="N41" s="632" t="s">
        <v>20</v>
      </c>
      <c r="O41" s="634"/>
      <c r="P41" s="636" t="s">
        <v>2</v>
      </c>
      <c r="Q41" s="637"/>
      <c r="R41" s="636" t="s">
        <v>3</v>
      </c>
      <c r="S41" s="637"/>
      <c r="T41" s="636" t="s">
        <v>4</v>
      </c>
      <c r="U41" s="637"/>
      <c r="V41" s="636" t="s">
        <v>5</v>
      </c>
      <c r="W41" s="637"/>
      <c r="X41" s="636" t="s">
        <v>6</v>
      </c>
      <c r="Y41" s="637"/>
      <c r="Z41" s="636" t="s">
        <v>7</v>
      </c>
      <c r="AA41" s="637"/>
      <c r="AB41" s="636" t="s">
        <v>8</v>
      </c>
      <c r="AC41" s="637"/>
      <c r="AD41" s="636" t="s">
        <v>9</v>
      </c>
      <c r="AE41" s="637"/>
      <c r="AF41" s="636" t="s">
        <v>10</v>
      </c>
      <c r="AG41" s="637"/>
      <c r="AH41" s="636" t="s">
        <v>11</v>
      </c>
      <c r="AI41" s="637"/>
      <c r="AJ41" s="636" t="s">
        <v>12</v>
      </c>
      <c r="AK41" s="637"/>
      <c r="AL41" s="638" t="s">
        <v>13</v>
      </c>
      <c r="AM41" s="637"/>
      <c r="AN41" s="595"/>
      <c r="AO41" s="159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CG41" s="42"/>
      <c r="CH41" s="42"/>
      <c r="CI41" s="42"/>
      <c r="CJ41" s="42"/>
      <c r="CK41" s="42"/>
      <c r="CL41" s="42"/>
    </row>
    <row r="42" spans="1:90" ht="16.149999999999999" customHeight="1" x14ac:dyDescent="0.2">
      <c r="A42" s="574"/>
      <c r="B42" s="575"/>
      <c r="C42" s="353" t="s">
        <v>14</v>
      </c>
      <c r="D42" s="354" t="s">
        <v>15</v>
      </c>
      <c r="E42" s="83" t="s">
        <v>16</v>
      </c>
      <c r="F42" s="32" t="s">
        <v>15</v>
      </c>
      <c r="G42" s="323" t="s">
        <v>16</v>
      </c>
      <c r="H42" s="32" t="s">
        <v>15</v>
      </c>
      <c r="I42" s="323" t="s">
        <v>16</v>
      </c>
      <c r="J42" s="32" t="s">
        <v>15</v>
      </c>
      <c r="K42" s="323" t="s">
        <v>16</v>
      </c>
      <c r="L42" s="32" t="s">
        <v>15</v>
      </c>
      <c r="M42" s="323" t="s">
        <v>16</v>
      </c>
      <c r="N42" s="32" t="s">
        <v>15</v>
      </c>
      <c r="O42" s="323" t="s">
        <v>16</v>
      </c>
      <c r="P42" s="32" t="s">
        <v>15</v>
      </c>
      <c r="Q42" s="323" t="s">
        <v>16</v>
      </c>
      <c r="R42" s="32" t="s">
        <v>15</v>
      </c>
      <c r="S42" s="323" t="s">
        <v>16</v>
      </c>
      <c r="T42" s="32" t="s">
        <v>15</v>
      </c>
      <c r="U42" s="323" t="s">
        <v>16</v>
      </c>
      <c r="V42" s="32" t="s">
        <v>15</v>
      </c>
      <c r="W42" s="323" t="s">
        <v>16</v>
      </c>
      <c r="X42" s="32" t="s">
        <v>15</v>
      </c>
      <c r="Y42" s="323" t="s">
        <v>16</v>
      </c>
      <c r="Z42" s="32" t="s">
        <v>15</v>
      </c>
      <c r="AA42" s="323" t="s">
        <v>16</v>
      </c>
      <c r="AB42" s="32" t="s">
        <v>15</v>
      </c>
      <c r="AC42" s="323" t="s">
        <v>16</v>
      </c>
      <c r="AD42" s="32" t="s">
        <v>15</v>
      </c>
      <c r="AE42" s="323" t="s">
        <v>16</v>
      </c>
      <c r="AF42" s="32" t="s">
        <v>15</v>
      </c>
      <c r="AG42" s="323" t="s">
        <v>16</v>
      </c>
      <c r="AH42" s="32" t="s">
        <v>15</v>
      </c>
      <c r="AI42" s="323" t="s">
        <v>16</v>
      </c>
      <c r="AJ42" s="32" t="s">
        <v>15</v>
      </c>
      <c r="AK42" s="323" t="s">
        <v>16</v>
      </c>
      <c r="AL42" s="355" t="s">
        <v>15</v>
      </c>
      <c r="AM42" s="323" t="s">
        <v>16</v>
      </c>
      <c r="AN42" s="591"/>
      <c r="AO42" s="164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CG42" s="42"/>
      <c r="CH42" s="42"/>
      <c r="CI42" s="42"/>
      <c r="CJ42" s="42"/>
      <c r="CK42" s="42"/>
      <c r="CL42" s="42"/>
    </row>
    <row r="43" spans="1:90" ht="16.149999999999999" customHeight="1" x14ac:dyDescent="0.2">
      <c r="A43" s="356" t="s">
        <v>26</v>
      </c>
      <c r="B43" s="357" t="s">
        <v>59</v>
      </c>
      <c r="C43" s="167">
        <f>SUM(D43+E43)</f>
        <v>0</v>
      </c>
      <c r="D43" s="168">
        <f>SUM(F43+H43+J43+L43+N43+P43+R43+T43+V43+X43+Z43+AB43+AD43+AF43+AH43+AJ43+AL43)</f>
        <v>0</v>
      </c>
      <c r="E43" s="328">
        <f>SUM(G43+I43+K43+M43+O43+Q43+S43+U43+W43+Y43+AA43+AC43+AE43+AG43+AI43+AK43+AM43)</f>
        <v>0</v>
      </c>
      <c r="F43" s="31"/>
      <c r="G43" s="48"/>
      <c r="H43" s="31"/>
      <c r="I43" s="48"/>
      <c r="J43" s="31"/>
      <c r="K43" s="48"/>
      <c r="L43" s="31"/>
      <c r="M43" s="48"/>
      <c r="N43" s="31"/>
      <c r="O43" s="48"/>
      <c r="P43" s="358"/>
      <c r="Q43" s="48"/>
      <c r="R43" s="358"/>
      <c r="S43" s="48"/>
      <c r="T43" s="358"/>
      <c r="U43" s="48"/>
      <c r="V43" s="358"/>
      <c r="W43" s="48"/>
      <c r="X43" s="358"/>
      <c r="Y43" s="48"/>
      <c r="Z43" s="358"/>
      <c r="AA43" s="48"/>
      <c r="AB43" s="358"/>
      <c r="AC43" s="48"/>
      <c r="AD43" s="358"/>
      <c r="AE43" s="48"/>
      <c r="AF43" s="358"/>
      <c r="AG43" s="48"/>
      <c r="AH43" s="358"/>
      <c r="AI43" s="48"/>
      <c r="AJ43" s="358"/>
      <c r="AK43" s="48"/>
      <c r="AL43" s="359"/>
      <c r="AM43" s="48"/>
      <c r="AN43" s="360"/>
      <c r="AO43" s="6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40"/>
      <c r="BB43" s="40"/>
      <c r="CB43" s="41"/>
      <c r="CG43" s="42">
        <v>0</v>
      </c>
      <c r="CH43" s="42">
        <v>0</v>
      </c>
      <c r="CI43" s="42"/>
      <c r="CJ43" s="42"/>
      <c r="CK43" s="42"/>
      <c r="CL43" s="42"/>
    </row>
    <row r="44" spans="1:90" ht="16.149999999999999" customHeight="1" x14ac:dyDescent="0.2">
      <c r="A44" s="361" t="s">
        <v>27</v>
      </c>
      <c r="B44" s="362" t="s">
        <v>59</v>
      </c>
      <c r="C44" s="45">
        <f>SUM(D44+E44)</f>
        <v>0</v>
      </c>
      <c r="D44" s="46">
        <f>SUM(F44+H44+J44+L44+N44+P44+R44+T44+V44+X44+Z44+AB44+AD44+AF44+AH44+AJ44+AL44)</f>
        <v>0</v>
      </c>
      <c r="E44" s="70">
        <f>SUM(G44+I44+K44+M44+O44+Q44+S44+U44+W44+Y44+AA44+AC44+AE44+AG44+AI44+AK44+AM44)</f>
        <v>0</v>
      </c>
      <c r="F44" s="29"/>
      <c r="G44" s="47"/>
      <c r="H44" s="29"/>
      <c r="I44" s="47"/>
      <c r="J44" s="29"/>
      <c r="K44" s="47"/>
      <c r="L44" s="29"/>
      <c r="M44" s="47"/>
      <c r="N44" s="29"/>
      <c r="O44" s="47"/>
      <c r="P44" s="129"/>
      <c r="Q44" s="47"/>
      <c r="R44" s="129"/>
      <c r="S44" s="47"/>
      <c r="T44" s="129"/>
      <c r="U44" s="47"/>
      <c r="V44" s="129"/>
      <c r="W44" s="47"/>
      <c r="X44" s="129"/>
      <c r="Y44" s="47"/>
      <c r="Z44" s="129"/>
      <c r="AA44" s="47"/>
      <c r="AB44" s="129"/>
      <c r="AC44" s="47"/>
      <c r="AD44" s="129"/>
      <c r="AE44" s="47"/>
      <c r="AF44" s="129"/>
      <c r="AG44" s="47"/>
      <c r="AH44" s="129"/>
      <c r="AI44" s="47"/>
      <c r="AJ44" s="129"/>
      <c r="AK44" s="47"/>
      <c r="AL44" s="79"/>
      <c r="AM44" s="47"/>
      <c r="AN44" s="173"/>
      <c r="AO44" s="6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40"/>
      <c r="BB44" s="40"/>
      <c r="CG44" s="42">
        <v>0</v>
      </c>
      <c r="CH44" s="42">
        <v>0</v>
      </c>
      <c r="CI44" s="42"/>
      <c r="CJ44" s="42"/>
      <c r="CK44" s="42"/>
      <c r="CL44" s="42"/>
    </row>
    <row r="45" spans="1:90" ht="31.15" customHeight="1" x14ac:dyDescent="0.2">
      <c r="A45" s="623" t="s">
        <v>60</v>
      </c>
      <c r="B45" s="623"/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3"/>
      <c r="N45" s="174"/>
      <c r="O45" s="157"/>
      <c r="P45" s="157"/>
      <c r="Q45" s="157"/>
      <c r="R45" s="157"/>
      <c r="S45" s="157"/>
      <c r="T45" s="157"/>
      <c r="U45" s="157"/>
      <c r="V45" s="175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76"/>
      <c r="AP45" s="177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CG45" s="42"/>
      <c r="CH45" s="42"/>
      <c r="CI45" s="42"/>
      <c r="CJ45" s="42"/>
      <c r="CK45" s="42"/>
      <c r="CL45" s="42"/>
    </row>
    <row r="46" spans="1:90" ht="16.149999999999999" customHeight="1" x14ac:dyDescent="0.2">
      <c r="A46" s="621" t="s">
        <v>19</v>
      </c>
      <c r="B46" s="622"/>
      <c r="C46" s="624" t="s">
        <v>28</v>
      </c>
      <c r="D46" s="624"/>
      <c r="E46" s="625"/>
      <c r="F46" s="626" t="s">
        <v>25</v>
      </c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  <c r="R46" s="627"/>
      <c r="S46" s="627"/>
      <c r="T46" s="627"/>
      <c r="U46" s="627"/>
      <c r="V46" s="627"/>
      <c r="W46" s="627"/>
      <c r="X46" s="627"/>
      <c r="Y46" s="627"/>
      <c r="Z46" s="627"/>
      <c r="AA46" s="627"/>
      <c r="AB46" s="627"/>
      <c r="AC46" s="627"/>
      <c r="AD46" s="627"/>
      <c r="AE46" s="627"/>
      <c r="AF46" s="627"/>
      <c r="AG46" s="627"/>
      <c r="AH46" s="627"/>
      <c r="AI46" s="627"/>
      <c r="AJ46" s="627"/>
      <c r="AK46" s="627"/>
      <c r="AL46" s="627"/>
      <c r="AM46" s="628"/>
      <c r="AN46" s="631" t="s">
        <v>1</v>
      </c>
      <c r="AO46" s="176"/>
      <c r="AP46" s="363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CG46" s="42"/>
      <c r="CH46" s="42"/>
      <c r="CI46" s="42"/>
      <c r="CJ46" s="42"/>
      <c r="CK46" s="42"/>
      <c r="CL46" s="42"/>
    </row>
    <row r="47" spans="1:90" ht="16.149999999999999" customHeight="1" x14ac:dyDescent="0.2">
      <c r="A47" s="572"/>
      <c r="B47" s="573"/>
      <c r="C47" s="579"/>
      <c r="D47" s="579"/>
      <c r="E47" s="580"/>
      <c r="F47" s="640" t="s">
        <v>22</v>
      </c>
      <c r="G47" s="640"/>
      <c r="H47" s="632" t="s">
        <v>23</v>
      </c>
      <c r="I47" s="634"/>
      <c r="J47" s="626" t="s">
        <v>24</v>
      </c>
      <c r="K47" s="628"/>
      <c r="L47" s="632" t="s">
        <v>21</v>
      </c>
      <c r="M47" s="634"/>
      <c r="N47" s="632" t="s">
        <v>20</v>
      </c>
      <c r="O47" s="634"/>
      <c r="P47" s="636" t="s">
        <v>2</v>
      </c>
      <c r="Q47" s="637"/>
      <c r="R47" s="636" t="s">
        <v>3</v>
      </c>
      <c r="S47" s="637"/>
      <c r="T47" s="636" t="s">
        <v>4</v>
      </c>
      <c r="U47" s="637"/>
      <c r="V47" s="636" t="s">
        <v>5</v>
      </c>
      <c r="W47" s="637"/>
      <c r="X47" s="636" t="s">
        <v>6</v>
      </c>
      <c r="Y47" s="637"/>
      <c r="Z47" s="636" t="s">
        <v>7</v>
      </c>
      <c r="AA47" s="637"/>
      <c r="AB47" s="636" t="s">
        <v>8</v>
      </c>
      <c r="AC47" s="637"/>
      <c r="AD47" s="636" t="s">
        <v>9</v>
      </c>
      <c r="AE47" s="637"/>
      <c r="AF47" s="636" t="s">
        <v>10</v>
      </c>
      <c r="AG47" s="637"/>
      <c r="AH47" s="636" t="s">
        <v>11</v>
      </c>
      <c r="AI47" s="637"/>
      <c r="AJ47" s="636" t="s">
        <v>12</v>
      </c>
      <c r="AK47" s="637"/>
      <c r="AL47" s="636" t="s">
        <v>13</v>
      </c>
      <c r="AM47" s="637"/>
      <c r="AN47" s="595"/>
      <c r="AO47" s="176"/>
      <c r="AP47" s="363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CG47" s="42"/>
      <c r="CH47" s="42"/>
      <c r="CI47" s="42"/>
      <c r="CJ47" s="42"/>
      <c r="CK47" s="42"/>
      <c r="CL47" s="42"/>
    </row>
    <row r="48" spans="1:90" ht="16.149999999999999" customHeight="1" x14ac:dyDescent="0.2">
      <c r="A48" s="574"/>
      <c r="B48" s="575"/>
      <c r="C48" s="84" t="s">
        <v>14</v>
      </c>
      <c r="D48" s="179" t="s">
        <v>15</v>
      </c>
      <c r="E48" s="82" t="s">
        <v>16</v>
      </c>
      <c r="F48" s="325" t="s">
        <v>15</v>
      </c>
      <c r="G48" s="365" t="s">
        <v>16</v>
      </c>
      <c r="H48" s="325" t="s">
        <v>15</v>
      </c>
      <c r="I48" s="365" t="s">
        <v>16</v>
      </c>
      <c r="J48" s="325" t="s">
        <v>15</v>
      </c>
      <c r="K48" s="365" t="s">
        <v>16</v>
      </c>
      <c r="L48" s="325" t="s">
        <v>15</v>
      </c>
      <c r="M48" s="365" t="s">
        <v>16</v>
      </c>
      <c r="N48" s="325" t="s">
        <v>15</v>
      </c>
      <c r="O48" s="365" t="s">
        <v>16</v>
      </c>
      <c r="P48" s="325" t="s">
        <v>15</v>
      </c>
      <c r="Q48" s="365" t="s">
        <v>16</v>
      </c>
      <c r="R48" s="325" t="s">
        <v>15</v>
      </c>
      <c r="S48" s="365" t="s">
        <v>16</v>
      </c>
      <c r="T48" s="325" t="s">
        <v>15</v>
      </c>
      <c r="U48" s="365" t="s">
        <v>16</v>
      </c>
      <c r="V48" s="325" t="s">
        <v>15</v>
      </c>
      <c r="W48" s="365" t="s">
        <v>16</v>
      </c>
      <c r="X48" s="325" t="s">
        <v>15</v>
      </c>
      <c r="Y48" s="365" t="s">
        <v>16</v>
      </c>
      <c r="Z48" s="325" t="s">
        <v>15</v>
      </c>
      <c r="AA48" s="365" t="s">
        <v>16</v>
      </c>
      <c r="AB48" s="325" t="s">
        <v>15</v>
      </c>
      <c r="AC48" s="365" t="s">
        <v>16</v>
      </c>
      <c r="AD48" s="325" t="s">
        <v>15</v>
      </c>
      <c r="AE48" s="365" t="s">
        <v>16</v>
      </c>
      <c r="AF48" s="325" t="s">
        <v>15</v>
      </c>
      <c r="AG48" s="365" t="s">
        <v>16</v>
      </c>
      <c r="AH48" s="325" t="s">
        <v>15</v>
      </c>
      <c r="AI48" s="365" t="s">
        <v>16</v>
      </c>
      <c r="AJ48" s="325" t="s">
        <v>15</v>
      </c>
      <c r="AK48" s="365" t="s">
        <v>16</v>
      </c>
      <c r="AL48" s="68" t="s">
        <v>15</v>
      </c>
      <c r="AM48" s="181" t="s">
        <v>16</v>
      </c>
      <c r="AN48" s="591"/>
      <c r="AO48" s="176"/>
      <c r="AP48" s="363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CG48" s="42"/>
      <c r="CH48" s="42"/>
      <c r="CI48" s="42"/>
      <c r="CJ48" s="42"/>
      <c r="CK48" s="42"/>
      <c r="CL48" s="42"/>
    </row>
    <row r="49" spans="1:90" ht="16.149999999999999" customHeight="1" x14ac:dyDescent="0.2">
      <c r="A49" s="618" t="s">
        <v>61</v>
      </c>
      <c r="B49" s="182" t="s">
        <v>35</v>
      </c>
      <c r="C49" s="90">
        <f t="shared" ref="C49:C70" si="4">SUM(D49+E49)</f>
        <v>0</v>
      </c>
      <c r="D49" s="91">
        <f>SUM(H49+J49+L49+N49+P49+R49+T49+V49+X49+Z49+AB49+AD49+AF49+AH49+AJ49+AL49)</f>
        <v>0</v>
      </c>
      <c r="E49" s="2">
        <f t="shared" ref="D49:E54" si="5">SUM(I49+K49+M49+O49+Q49+S49+U49+W49+Y49+AA49+AC49+AE49+AG49+AI49+AK49+AM49)</f>
        <v>0</v>
      </c>
      <c r="F49" s="80"/>
      <c r="G49" s="81"/>
      <c r="H49" s="3"/>
      <c r="I49" s="4"/>
      <c r="J49" s="3"/>
      <c r="K49" s="5"/>
      <c r="L49" s="3"/>
      <c r="M49" s="5"/>
      <c r="N49" s="3"/>
      <c r="O49" s="5"/>
      <c r="P49" s="21"/>
      <c r="Q49" s="5"/>
      <c r="R49" s="21"/>
      <c r="S49" s="5"/>
      <c r="T49" s="21"/>
      <c r="U49" s="5"/>
      <c r="V49" s="21"/>
      <c r="W49" s="5"/>
      <c r="X49" s="21"/>
      <c r="Y49" s="5"/>
      <c r="Z49" s="21"/>
      <c r="AA49" s="5"/>
      <c r="AB49" s="21"/>
      <c r="AC49" s="5"/>
      <c r="AD49" s="21"/>
      <c r="AE49" s="5"/>
      <c r="AF49" s="21"/>
      <c r="AG49" s="5"/>
      <c r="AH49" s="21"/>
      <c r="AI49" s="5"/>
      <c r="AJ49" s="21"/>
      <c r="AK49" s="5"/>
      <c r="AL49" s="21"/>
      <c r="AM49" s="5"/>
      <c r="AN49" s="183"/>
      <c r="AO49" s="6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40"/>
      <c r="BB49" s="40"/>
      <c r="CG49" s="42">
        <v>0</v>
      </c>
      <c r="CH49" s="42">
        <v>0</v>
      </c>
      <c r="CI49" s="42"/>
      <c r="CJ49" s="42"/>
      <c r="CK49" s="42"/>
      <c r="CL49" s="42"/>
    </row>
    <row r="50" spans="1:90" ht="16.149999999999999" customHeight="1" x14ac:dyDescent="0.2">
      <c r="A50" s="564"/>
      <c r="B50" s="184" t="s">
        <v>47</v>
      </c>
      <c r="C50" s="114">
        <f t="shared" si="4"/>
        <v>0</v>
      </c>
      <c r="D50" s="115">
        <f t="shared" si="5"/>
        <v>0</v>
      </c>
      <c r="E50" s="69">
        <f t="shared" si="5"/>
        <v>0</v>
      </c>
      <c r="F50" s="43"/>
      <c r="G50" s="44"/>
      <c r="H50" s="7"/>
      <c r="I50" s="14"/>
      <c r="J50" s="7"/>
      <c r="K50" s="8"/>
      <c r="L50" s="7"/>
      <c r="M50" s="8"/>
      <c r="N50" s="7"/>
      <c r="O50" s="8"/>
      <c r="P50" s="15"/>
      <c r="Q50" s="8"/>
      <c r="R50" s="15"/>
      <c r="S50" s="8"/>
      <c r="T50" s="15"/>
      <c r="U50" s="8"/>
      <c r="V50" s="15"/>
      <c r="W50" s="8"/>
      <c r="X50" s="15"/>
      <c r="Y50" s="8"/>
      <c r="Z50" s="15"/>
      <c r="AA50" s="8"/>
      <c r="AB50" s="15"/>
      <c r="AC50" s="8"/>
      <c r="AD50" s="15"/>
      <c r="AE50" s="8"/>
      <c r="AF50" s="15"/>
      <c r="AG50" s="8"/>
      <c r="AH50" s="15"/>
      <c r="AI50" s="8"/>
      <c r="AJ50" s="15"/>
      <c r="AK50" s="8"/>
      <c r="AL50" s="15"/>
      <c r="AM50" s="8"/>
      <c r="AN50" s="185"/>
      <c r="AO50" s="6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40"/>
      <c r="BB50" s="40"/>
      <c r="CG50" s="42">
        <v>0</v>
      </c>
      <c r="CH50" s="42">
        <v>0</v>
      </c>
      <c r="CI50" s="42"/>
      <c r="CJ50" s="42"/>
      <c r="CK50" s="42"/>
      <c r="CL50" s="42"/>
    </row>
    <row r="51" spans="1:90" ht="16.149999999999999" customHeight="1" x14ac:dyDescent="0.2">
      <c r="A51" s="564"/>
      <c r="B51" s="184" t="s">
        <v>36</v>
      </c>
      <c r="C51" s="114">
        <f t="shared" si="4"/>
        <v>0</v>
      </c>
      <c r="D51" s="115">
        <f t="shared" si="5"/>
        <v>0</v>
      </c>
      <c r="E51" s="69">
        <f t="shared" si="5"/>
        <v>0</v>
      </c>
      <c r="F51" s="43"/>
      <c r="G51" s="44"/>
      <c r="H51" s="7"/>
      <c r="I51" s="14"/>
      <c r="J51" s="7"/>
      <c r="K51" s="8"/>
      <c r="L51" s="7"/>
      <c r="M51" s="8"/>
      <c r="N51" s="7"/>
      <c r="O51" s="8"/>
      <c r="P51" s="15"/>
      <c r="Q51" s="8"/>
      <c r="R51" s="15"/>
      <c r="S51" s="8"/>
      <c r="T51" s="15"/>
      <c r="U51" s="8"/>
      <c r="V51" s="15"/>
      <c r="W51" s="8"/>
      <c r="X51" s="15"/>
      <c r="Y51" s="8"/>
      <c r="Z51" s="15"/>
      <c r="AA51" s="8"/>
      <c r="AB51" s="15"/>
      <c r="AC51" s="8"/>
      <c r="AD51" s="15"/>
      <c r="AE51" s="8"/>
      <c r="AF51" s="15"/>
      <c r="AG51" s="8"/>
      <c r="AH51" s="15"/>
      <c r="AI51" s="8"/>
      <c r="AJ51" s="15"/>
      <c r="AK51" s="8"/>
      <c r="AL51" s="15"/>
      <c r="AM51" s="8"/>
      <c r="AN51" s="185"/>
      <c r="AO51" s="6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40"/>
      <c r="BB51" s="40"/>
      <c r="CG51" s="42">
        <v>0</v>
      </c>
      <c r="CH51" s="42">
        <v>0</v>
      </c>
      <c r="CI51" s="42"/>
      <c r="CJ51" s="42"/>
      <c r="CK51" s="42"/>
      <c r="CL51" s="42"/>
    </row>
    <row r="52" spans="1:90" ht="16.149999999999999" customHeight="1" x14ac:dyDescent="0.2">
      <c r="A52" s="564"/>
      <c r="B52" s="184" t="s">
        <v>62</v>
      </c>
      <c r="C52" s="114">
        <f t="shared" si="4"/>
        <v>0</v>
      </c>
      <c r="D52" s="115">
        <f t="shared" si="5"/>
        <v>0</v>
      </c>
      <c r="E52" s="69">
        <f t="shared" si="5"/>
        <v>0</v>
      </c>
      <c r="F52" s="43"/>
      <c r="G52" s="44"/>
      <c r="H52" s="7"/>
      <c r="I52" s="14"/>
      <c r="J52" s="7"/>
      <c r="K52" s="8"/>
      <c r="L52" s="7"/>
      <c r="M52" s="8"/>
      <c r="N52" s="7"/>
      <c r="O52" s="8"/>
      <c r="P52" s="15"/>
      <c r="Q52" s="8"/>
      <c r="R52" s="15"/>
      <c r="S52" s="8"/>
      <c r="T52" s="15"/>
      <c r="U52" s="8"/>
      <c r="V52" s="15"/>
      <c r="W52" s="8"/>
      <c r="X52" s="15"/>
      <c r="Y52" s="8"/>
      <c r="Z52" s="15"/>
      <c r="AA52" s="8"/>
      <c r="AB52" s="15"/>
      <c r="AC52" s="8"/>
      <c r="AD52" s="15"/>
      <c r="AE52" s="8"/>
      <c r="AF52" s="15"/>
      <c r="AG52" s="8"/>
      <c r="AH52" s="15"/>
      <c r="AI52" s="8"/>
      <c r="AJ52" s="15"/>
      <c r="AK52" s="8"/>
      <c r="AL52" s="15"/>
      <c r="AM52" s="8"/>
      <c r="AN52" s="185"/>
      <c r="AO52" s="6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40"/>
      <c r="BB52" s="40"/>
      <c r="CG52" s="42">
        <v>0</v>
      </c>
      <c r="CH52" s="42">
        <v>0</v>
      </c>
      <c r="CI52" s="42"/>
      <c r="CJ52" s="42"/>
      <c r="CK52" s="42"/>
      <c r="CL52" s="42"/>
    </row>
    <row r="53" spans="1:90" ht="16.149999999999999" customHeight="1" x14ac:dyDescent="0.2">
      <c r="A53" s="564"/>
      <c r="B53" s="184" t="s">
        <v>39</v>
      </c>
      <c r="C53" s="114">
        <f t="shared" si="4"/>
        <v>0</v>
      </c>
      <c r="D53" s="115">
        <f t="shared" si="5"/>
        <v>0</v>
      </c>
      <c r="E53" s="69">
        <f t="shared" si="5"/>
        <v>0</v>
      </c>
      <c r="F53" s="43"/>
      <c r="G53" s="44"/>
      <c r="H53" s="7"/>
      <c r="I53" s="14"/>
      <c r="J53" s="7"/>
      <c r="K53" s="8"/>
      <c r="L53" s="7"/>
      <c r="M53" s="8"/>
      <c r="N53" s="7"/>
      <c r="O53" s="8"/>
      <c r="P53" s="15"/>
      <c r="Q53" s="8"/>
      <c r="R53" s="15"/>
      <c r="S53" s="8"/>
      <c r="T53" s="15"/>
      <c r="U53" s="8"/>
      <c r="V53" s="15"/>
      <c r="W53" s="8"/>
      <c r="X53" s="15"/>
      <c r="Y53" s="8"/>
      <c r="Z53" s="15"/>
      <c r="AA53" s="8"/>
      <c r="AB53" s="15"/>
      <c r="AC53" s="8"/>
      <c r="AD53" s="15"/>
      <c r="AE53" s="8"/>
      <c r="AF53" s="15"/>
      <c r="AG53" s="8"/>
      <c r="AH53" s="15"/>
      <c r="AI53" s="8"/>
      <c r="AJ53" s="15"/>
      <c r="AK53" s="8"/>
      <c r="AL53" s="15"/>
      <c r="AM53" s="8"/>
      <c r="AN53" s="185"/>
      <c r="AO53" s="6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40"/>
      <c r="BB53" s="40"/>
      <c r="CG53" s="42">
        <v>0</v>
      </c>
      <c r="CH53" s="42">
        <v>0</v>
      </c>
      <c r="CI53" s="42"/>
      <c r="CJ53" s="42"/>
      <c r="CK53" s="42"/>
      <c r="CL53" s="42"/>
    </row>
    <row r="54" spans="1:90" ht="16.149999999999999" customHeight="1" x14ac:dyDescent="0.2">
      <c r="A54" s="565"/>
      <c r="B54" s="85" t="s">
        <v>40</v>
      </c>
      <c r="C54" s="86">
        <f t="shared" si="4"/>
        <v>0</v>
      </c>
      <c r="D54" s="87">
        <f t="shared" si="5"/>
        <v>0</v>
      </c>
      <c r="E54" s="74">
        <f t="shared" si="5"/>
        <v>0</v>
      </c>
      <c r="F54" s="72"/>
      <c r="G54" s="73"/>
      <c r="H54" s="9"/>
      <c r="I54" s="10"/>
      <c r="J54" s="9"/>
      <c r="K54" s="11"/>
      <c r="L54" s="9"/>
      <c r="M54" s="11"/>
      <c r="N54" s="9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8"/>
      <c r="AA54" s="11"/>
      <c r="AB54" s="18"/>
      <c r="AC54" s="11"/>
      <c r="AD54" s="18"/>
      <c r="AE54" s="11"/>
      <c r="AF54" s="18"/>
      <c r="AG54" s="11"/>
      <c r="AH54" s="18"/>
      <c r="AI54" s="11"/>
      <c r="AJ54" s="18"/>
      <c r="AK54" s="11"/>
      <c r="AL54" s="18"/>
      <c r="AM54" s="11"/>
      <c r="AN54" s="186"/>
      <c r="AO54" s="6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40"/>
      <c r="BB54" s="40"/>
      <c r="CG54" s="42">
        <v>0</v>
      </c>
      <c r="CH54" s="42">
        <v>0</v>
      </c>
      <c r="CI54" s="42"/>
      <c r="CJ54" s="42"/>
      <c r="CK54" s="42"/>
      <c r="CL54" s="42"/>
    </row>
    <row r="55" spans="1:90" ht="16.149999999999999" customHeight="1" x14ac:dyDescent="0.2">
      <c r="A55" s="618" t="s">
        <v>63</v>
      </c>
      <c r="B55" s="182" t="s">
        <v>36</v>
      </c>
      <c r="C55" s="90">
        <f t="shared" si="4"/>
        <v>0</v>
      </c>
      <c r="D55" s="91">
        <f t="shared" ref="D55:E60" si="6">SUM(J55+L55+N55)</f>
        <v>0</v>
      </c>
      <c r="E55" s="2">
        <f t="shared" si="6"/>
        <v>0</v>
      </c>
      <c r="F55" s="80"/>
      <c r="G55" s="81"/>
      <c r="H55" s="80"/>
      <c r="I55" s="81"/>
      <c r="J55" s="3"/>
      <c r="K55" s="5"/>
      <c r="L55" s="3"/>
      <c r="M55" s="5"/>
      <c r="N55" s="3"/>
      <c r="O55" s="5"/>
      <c r="P55" s="187"/>
      <c r="Q55" s="188"/>
      <c r="R55" s="187"/>
      <c r="S55" s="188"/>
      <c r="T55" s="187"/>
      <c r="U55" s="188"/>
      <c r="V55" s="187"/>
      <c r="W55" s="188"/>
      <c r="X55" s="187"/>
      <c r="Y55" s="188"/>
      <c r="Z55" s="187"/>
      <c r="AA55" s="188"/>
      <c r="AB55" s="187"/>
      <c r="AC55" s="188"/>
      <c r="AD55" s="187"/>
      <c r="AE55" s="188"/>
      <c r="AF55" s="187"/>
      <c r="AG55" s="188"/>
      <c r="AH55" s="187"/>
      <c r="AI55" s="188"/>
      <c r="AJ55" s="80"/>
      <c r="AK55" s="188"/>
      <c r="AL55" s="187"/>
      <c r="AM55" s="188"/>
      <c r="AN55" s="183"/>
      <c r="AO55" s="6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40"/>
      <c r="BB55" s="40"/>
      <c r="CG55" s="42">
        <v>0</v>
      </c>
      <c r="CH55" s="42">
        <v>0</v>
      </c>
      <c r="CI55" s="42"/>
      <c r="CJ55" s="42"/>
      <c r="CK55" s="42"/>
      <c r="CL55" s="42"/>
    </row>
    <row r="56" spans="1:90" ht="16.149999999999999" customHeight="1" x14ac:dyDescent="0.2">
      <c r="A56" s="565"/>
      <c r="B56" s="85" t="s">
        <v>39</v>
      </c>
      <c r="C56" s="86">
        <f t="shared" si="4"/>
        <v>0</v>
      </c>
      <c r="D56" s="87">
        <f t="shared" si="6"/>
        <v>0</v>
      </c>
      <c r="E56" s="74">
        <f t="shared" si="6"/>
        <v>0</v>
      </c>
      <c r="F56" s="72"/>
      <c r="G56" s="73"/>
      <c r="H56" s="72"/>
      <c r="I56" s="73"/>
      <c r="J56" s="9"/>
      <c r="K56" s="11"/>
      <c r="L56" s="9"/>
      <c r="M56" s="11"/>
      <c r="N56" s="9"/>
      <c r="O56" s="11"/>
      <c r="P56" s="189"/>
      <c r="Q56" s="190"/>
      <c r="R56" s="189"/>
      <c r="S56" s="190"/>
      <c r="T56" s="189"/>
      <c r="U56" s="190"/>
      <c r="V56" s="189"/>
      <c r="W56" s="190"/>
      <c r="X56" s="189"/>
      <c r="Y56" s="190"/>
      <c r="Z56" s="189"/>
      <c r="AA56" s="190"/>
      <c r="AB56" s="189"/>
      <c r="AC56" s="190"/>
      <c r="AD56" s="189"/>
      <c r="AE56" s="190"/>
      <c r="AF56" s="189"/>
      <c r="AG56" s="190"/>
      <c r="AH56" s="189"/>
      <c r="AI56" s="190"/>
      <c r="AJ56" s="72"/>
      <c r="AK56" s="190"/>
      <c r="AL56" s="189"/>
      <c r="AM56" s="190"/>
      <c r="AN56" s="186"/>
      <c r="AO56" s="6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40"/>
      <c r="BB56" s="40"/>
      <c r="CG56" s="42">
        <v>0</v>
      </c>
      <c r="CH56" s="42">
        <v>0</v>
      </c>
      <c r="CI56" s="42"/>
      <c r="CJ56" s="42"/>
      <c r="CK56" s="42"/>
      <c r="CL56" s="42"/>
    </row>
    <row r="57" spans="1:90" ht="16.149999999999999" customHeight="1" x14ac:dyDescent="0.2">
      <c r="A57" s="618" t="s">
        <v>64</v>
      </c>
      <c r="B57" s="182" t="s">
        <v>35</v>
      </c>
      <c r="C57" s="90">
        <f t="shared" si="4"/>
        <v>0</v>
      </c>
      <c r="D57" s="91">
        <f t="shared" si="6"/>
        <v>0</v>
      </c>
      <c r="E57" s="2">
        <f t="shared" si="6"/>
        <v>0</v>
      </c>
      <c r="F57" s="80"/>
      <c r="G57" s="81"/>
      <c r="H57" s="80"/>
      <c r="I57" s="81"/>
      <c r="J57" s="3"/>
      <c r="K57" s="5"/>
      <c r="L57" s="3"/>
      <c r="M57" s="5"/>
      <c r="N57" s="3"/>
      <c r="O57" s="5"/>
      <c r="P57" s="187"/>
      <c r="Q57" s="188"/>
      <c r="R57" s="187"/>
      <c r="S57" s="188"/>
      <c r="T57" s="187"/>
      <c r="U57" s="188"/>
      <c r="V57" s="187"/>
      <c r="W57" s="188"/>
      <c r="X57" s="187"/>
      <c r="Y57" s="188"/>
      <c r="Z57" s="187"/>
      <c r="AA57" s="188"/>
      <c r="AB57" s="187"/>
      <c r="AC57" s="188"/>
      <c r="AD57" s="187"/>
      <c r="AE57" s="188"/>
      <c r="AF57" s="187"/>
      <c r="AG57" s="188"/>
      <c r="AH57" s="187"/>
      <c r="AI57" s="188"/>
      <c r="AJ57" s="80"/>
      <c r="AK57" s="188"/>
      <c r="AL57" s="187"/>
      <c r="AM57" s="188"/>
      <c r="AN57" s="183"/>
      <c r="AO57" s="6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40"/>
      <c r="BB57" s="40"/>
      <c r="CG57" s="42">
        <v>0</v>
      </c>
      <c r="CH57" s="42">
        <v>0</v>
      </c>
      <c r="CI57" s="42"/>
      <c r="CJ57" s="42"/>
      <c r="CK57" s="42"/>
      <c r="CL57" s="42"/>
    </row>
    <row r="58" spans="1:90" ht="16.149999999999999" customHeight="1" x14ac:dyDescent="0.2">
      <c r="A58" s="564"/>
      <c r="B58" s="184" t="s">
        <v>47</v>
      </c>
      <c r="C58" s="114">
        <f t="shared" si="4"/>
        <v>0</v>
      </c>
      <c r="D58" s="115">
        <f t="shared" si="6"/>
        <v>0</v>
      </c>
      <c r="E58" s="69">
        <f t="shared" si="6"/>
        <v>0</v>
      </c>
      <c r="F58" s="43"/>
      <c r="G58" s="44"/>
      <c r="H58" s="43"/>
      <c r="I58" s="44"/>
      <c r="J58" s="7"/>
      <c r="K58" s="8"/>
      <c r="L58" s="7"/>
      <c r="M58" s="8"/>
      <c r="N58" s="7"/>
      <c r="O58" s="8"/>
      <c r="P58" s="191"/>
      <c r="Q58" s="192"/>
      <c r="R58" s="191"/>
      <c r="S58" s="192"/>
      <c r="T58" s="191"/>
      <c r="U58" s="192"/>
      <c r="V58" s="191"/>
      <c r="W58" s="192"/>
      <c r="X58" s="191"/>
      <c r="Y58" s="192"/>
      <c r="Z58" s="191"/>
      <c r="AA58" s="192"/>
      <c r="AB58" s="191"/>
      <c r="AC58" s="192"/>
      <c r="AD58" s="191"/>
      <c r="AE58" s="192"/>
      <c r="AF58" s="191"/>
      <c r="AG58" s="192"/>
      <c r="AH58" s="191"/>
      <c r="AI58" s="192"/>
      <c r="AJ58" s="43"/>
      <c r="AK58" s="192"/>
      <c r="AL58" s="191"/>
      <c r="AM58" s="192"/>
      <c r="AN58" s="185"/>
      <c r="AO58" s="6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40"/>
      <c r="BB58" s="40"/>
      <c r="CG58" s="42">
        <v>0</v>
      </c>
      <c r="CH58" s="42">
        <v>0</v>
      </c>
      <c r="CI58" s="42"/>
      <c r="CJ58" s="42"/>
      <c r="CK58" s="42"/>
      <c r="CL58" s="42"/>
    </row>
    <row r="59" spans="1:90" ht="16.149999999999999" customHeight="1" x14ac:dyDescent="0.2">
      <c r="A59" s="564"/>
      <c r="B59" s="184" t="s">
        <v>36</v>
      </c>
      <c r="C59" s="114">
        <f t="shared" si="4"/>
        <v>0</v>
      </c>
      <c r="D59" s="115">
        <f t="shared" si="6"/>
        <v>0</v>
      </c>
      <c r="E59" s="69">
        <f t="shared" si="6"/>
        <v>0</v>
      </c>
      <c r="F59" s="43"/>
      <c r="G59" s="44"/>
      <c r="H59" s="43"/>
      <c r="I59" s="44"/>
      <c r="J59" s="7"/>
      <c r="K59" s="8"/>
      <c r="L59" s="7"/>
      <c r="M59" s="8"/>
      <c r="N59" s="7"/>
      <c r="O59" s="8"/>
      <c r="P59" s="191"/>
      <c r="Q59" s="192"/>
      <c r="R59" s="191"/>
      <c r="S59" s="192"/>
      <c r="T59" s="191"/>
      <c r="U59" s="192"/>
      <c r="V59" s="191"/>
      <c r="W59" s="192"/>
      <c r="X59" s="191"/>
      <c r="Y59" s="192"/>
      <c r="Z59" s="191"/>
      <c r="AA59" s="192"/>
      <c r="AB59" s="191"/>
      <c r="AC59" s="192"/>
      <c r="AD59" s="191"/>
      <c r="AE59" s="192"/>
      <c r="AF59" s="191"/>
      <c r="AG59" s="192"/>
      <c r="AH59" s="191"/>
      <c r="AI59" s="192"/>
      <c r="AJ59" s="43"/>
      <c r="AK59" s="192"/>
      <c r="AL59" s="191"/>
      <c r="AM59" s="192"/>
      <c r="AN59" s="185"/>
      <c r="AO59" s="6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40"/>
      <c r="BB59" s="40"/>
      <c r="CG59" s="42">
        <v>0</v>
      </c>
      <c r="CH59" s="42">
        <v>0</v>
      </c>
      <c r="CI59" s="42"/>
      <c r="CJ59" s="42"/>
      <c r="CK59" s="42"/>
      <c r="CL59" s="42"/>
    </row>
    <row r="60" spans="1:90" ht="16.149999999999999" customHeight="1" x14ac:dyDescent="0.2">
      <c r="A60" s="565"/>
      <c r="B60" s="85" t="s">
        <v>39</v>
      </c>
      <c r="C60" s="86">
        <f t="shared" si="4"/>
        <v>0</v>
      </c>
      <c r="D60" s="87">
        <f t="shared" si="6"/>
        <v>0</v>
      </c>
      <c r="E60" s="74">
        <f t="shared" si="6"/>
        <v>0</v>
      </c>
      <c r="F60" s="72"/>
      <c r="G60" s="73"/>
      <c r="H60" s="72"/>
      <c r="I60" s="73"/>
      <c r="J60" s="9"/>
      <c r="K60" s="11"/>
      <c r="L60" s="9"/>
      <c r="M60" s="11"/>
      <c r="N60" s="9"/>
      <c r="O60" s="11"/>
      <c r="P60" s="189"/>
      <c r="Q60" s="190"/>
      <c r="R60" s="189"/>
      <c r="S60" s="190"/>
      <c r="T60" s="189"/>
      <c r="U60" s="190"/>
      <c r="V60" s="189"/>
      <c r="W60" s="190"/>
      <c r="X60" s="189"/>
      <c r="Y60" s="190"/>
      <c r="Z60" s="189"/>
      <c r="AA60" s="190"/>
      <c r="AB60" s="189"/>
      <c r="AC60" s="190"/>
      <c r="AD60" s="189"/>
      <c r="AE60" s="190"/>
      <c r="AF60" s="189"/>
      <c r="AG60" s="190"/>
      <c r="AH60" s="189"/>
      <c r="AI60" s="190"/>
      <c r="AJ60" s="72"/>
      <c r="AK60" s="190"/>
      <c r="AL60" s="189"/>
      <c r="AM60" s="190"/>
      <c r="AN60" s="186"/>
      <c r="AO60" s="6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40"/>
      <c r="BB60" s="40"/>
      <c r="CG60" s="42">
        <v>0</v>
      </c>
      <c r="CH60" s="42">
        <v>0</v>
      </c>
      <c r="CI60" s="42"/>
      <c r="CJ60" s="42"/>
      <c r="CK60" s="42"/>
      <c r="CL60" s="42"/>
    </row>
    <row r="61" spans="1:90" ht="16.149999999999999" customHeight="1" x14ac:dyDescent="0.2">
      <c r="A61" s="618" t="s">
        <v>65</v>
      </c>
      <c r="B61" s="182" t="s">
        <v>35</v>
      </c>
      <c r="C61" s="90">
        <f t="shared" si="4"/>
        <v>0</v>
      </c>
      <c r="D61" s="91">
        <f t="shared" ref="D61:E70" si="7">SUM(J61+L61+N61+P61+R61+T61+V61+X61+Z61+AB61+AD61+AF61+AH61+AJ61+AL61)</f>
        <v>0</v>
      </c>
      <c r="E61" s="2">
        <f t="shared" si="7"/>
        <v>0</v>
      </c>
      <c r="F61" s="80"/>
      <c r="G61" s="81"/>
      <c r="H61" s="80"/>
      <c r="I61" s="188"/>
      <c r="J61" s="3"/>
      <c r="K61" s="5"/>
      <c r="L61" s="3"/>
      <c r="M61" s="5"/>
      <c r="N61" s="3"/>
      <c r="O61" s="5"/>
      <c r="P61" s="3"/>
      <c r="Q61" s="5"/>
      <c r="R61" s="3"/>
      <c r="S61" s="5"/>
      <c r="T61" s="3"/>
      <c r="U61" s="5"/>
      <c r="V61" s="3"/>
      <c r="W61" s="5"/>
      <c r="X61" s="3"/>
      <c r="Y61" s="5"/>
      <c r="Z61" s="3"/>
      <c r="AA61" s="5"/>
      <c r="AB61" s="3"/>
      <c r="AC61" s="5"/>
      <c r="AD61" s="3"/>
      <c r="AE61" s="5"/>
      <c r="AF61" s="3"/>
      <c r="AG61" s="5"/>
      <c r="AH61" s="3"/>
      <c r="AI61" s="5"/>
      <c r="AJ61" s="3"/>
      <c r="AK61" s="5"/>
      <c r="AL61" s="3"/>
      <c r="AM61" s="5"/>
      <c r="AN61" s="183"/>
      <c r="AO61" s="6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40"/>
      <c r="BB61" s="40"/>
      <c r="CG61" s="42">
        <v>0</v>
      </c>
      <c r="CH61" s="42">
        <v>0</v>
      </c>
      <c r="CI61" s="42"/>
      <c r="CJ61" s="42"/>
      <c r="CK61" s="42"/>
      <c r="CL61" s="42"/>
    </row>
    <row r="62" spans="1:90" ht="16.149999999999999" customHeight="1" x14ac:dyDescent="0.2">
      <c r="A62" s="565"/>
      <c r="B62" s="184" t="s">
        <v>47</v>
      </c>
      <c r="C62" s="116">
        <f t="shared" si="4"/>
        <v>0</v>
      </c>
      <c r="D62" s="117">
        <f t="shared" si="7"/>
        <v>0</v>
      </c>
      <c r="E62" s="74">
        <f t="shared" si="7"/>
        <v>0</v>
      </c>
      <c r="F62" s="72"/>
      <c r="G62" s="73"/>
      <c r="H62" s="72"/>
      <c r="I62" s="190"/>
      <c r="J62" s="9"/>
      <c r="K62" s="11"/>
      <c r="L62" s="9"/>
      <c r="M62" s="11"/>
      <c r="N62" s="9"/>
      <c r="O62" s="11"/>
      <c r="P62" s="9"/>
      <c r="Q62" s="11"/>
      <c r="R62" s="9"/>
      <c r="S62" s="11"/>
      <c r="T62" s="9"/>
      <c r="U62" s="11"/>
      <c r="V62" s="9"/>
      <c r="W62" s="11"/>
      <c r="X62" s="9"/>
      <c r="Y62" s="11"/>
      <c r="Z62" s="9"/>
      <c r="AA62" s="11"/>
      <c r="AB62" s="9"/>
      <c r="AC62" s="11"/>
      <c r="AD62" s="9"/>
      <c r="AE62" s="11"/>
      <c r="AF62" s="9"/>
      <c r="AG62" s="11"/>
      <c r="AH62" s="9"/>
      <c r="AI62" s="11"/>
      <c r="AJ62" s="9"/>
      <c r="AK62" s="11"/>
      <c r="AL62" s="9"/>
      <c r="AM62" s="11"/>
      <c r="AN62" s="186"/>
      <c r="AO62" s="6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40"/>
      <c r="BB62" s="40"/>
      <c r="CG62" s="42">
        <v>0</v>
      </c>
      <c r="CH62" s="42">
        <v>0</v>
      </c>
      <c r="CI62" s="42"/>
      <c r="CJ62" s="42"/>
      <c r="CK62" s="42"/>
      <c r="CL62" s="42"/>
    </row>
    <row r="63" spans="1:90" ht="16.149999999999999" customHeight="1" x14ac:dyDescent="0.2">
      <c r="A63" s="618" t="s">
        <v>66</v>
      </c>
      <c r="B63" s="182" t="s">
        <v>35</v>
      </c>
      <c r="C63" s="90">
        <f t="shared" si="4"/>
        <v>0</v>
      </c>
      <c r="D63" s="91">
        <f t="shared" si="7"/>
        <v>0</v>
      </c>
      <c r="E63" s="2">
        <f t="shared" si="7"/>
        <v>0</v>
      </c>
      <c r="F63" s="80"/>
      <c r="G63" s="81"/>
      <c r="H63" s="80"/>
      <c r="I63" s="81"/>
      <c r="J63" s="3"/>
      <c r="K63" s="5"/>
      <c r="L63" s="3"/>
      <c r="M63" s="5"/>
      <c r="N63" s="3"/>
      <c r="O63" s="5"/>
      <c r="P63" s="3"/>
      <c r="Q63" s="5"/>
      <c r="R63" s="3"/>
      <c r="S63" s="5"/>
      <c r="T63" s="3"/>
      <c r="U63" s="5"/>
      <c r="V63" s="3"/>
      <c r="W63" s="5"/>
      <c r="X63" s="3"/>
      <c r="Y63" s="5"/>
      <c r="Z63" s="3"/>
      <c r="AA63" s="5"/>
      <c r="AB63" s="3"/>
      <c r="AC63" s="5"/>
      <c r="AD63" s="3"/>
      <c r="AE63" s="5"/>
      <c r="AF63" s="3"/>
      <c r="AG63" s="5"/>
      <c r="AH63" s="3"/>
      <c r="AI63" s="5"/>
      <c r="AJ63" s="3"/>
      <c r="AK63" s="5"/>
      <c r="AL63" s="3"/>
      <c r="AM63" s="5"/>
      <c r="AN63" s="183"/>
      <c r="AO63" s="6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40"/>
      <c r="BB63" s="40"/>
      <c r="CG63" s="42">
        <v>0</v>
      </c>
      <c r="CH63" s="42">
        <v>0</v>
      </c>
      <c r="CI63" s="42"/>
      <c r="CJ63" s="42"/>
      <c r="CK63" s="42"/>
      <c r="CL63" s="42"/>
    </row>
    <row r="64" spans="1:90" ht="16.149999999999999" customHeight="1" x14ac:dyDescent="0.2">
      <c r="A64" s="565"/>
      <c r="B64" s="85" t="s">
        <v>47</v>
      </c>
      <c r="C64" s="86">
        <f t="shared" si="4"/>
        <v>0</v>
      </c>
      <c r="D64" s="87">
        <f t="shared" si="7"/>
        <v>0</v>
      </c>
      <c r="E64" s="74">
        <f t="shared" si="7"/>
        <v>0</v>
      </c>
      <c r="F64" s="72"/>
      <c r="G64" s="73"/>
      <c r="H64" s="72"/>
      <c r="I64" s="73"/>
      <c r="J64" s="9"/>
      <c r="K64" s="11"/>
      <c r="L64" s="9"/>
      <c r="M64" s="11"/>
      <c r="N64" s="9"/>
      <c r="O64" s="11"/>
      <c r="P64" s="9"/>
      <c r="Q64" s="11"/>
      <c r="R64" s="9"/>
      <c r="S64" s="11"/>
      <c r="T64" s="9"/>
      <c r="U64" s="11"/>
      <c r="V64" s="9"/>
      <c r="W64" s="11"/>
      <c r="X64" s="9"/>
      <c r="Y64" s="11"/>
      <c r="Z64" s="9"/>
      <c r="AA64" s="11"/>
      <c r="AB64" s="9"/>
      <c r="AC64" s="11"/>
      <c r="AD64" s="9"/>
      <c r="AE64" s="11"/>
      <c r="AF64" s="9"/>
      <c r="AG64" s="11"/>
      <c r="AH64" s="9"/>
      <c r="AI64" s="11"/>
      <c r="AJ64" s="9"/>
      <c r="AK64" s="11"/>
      <c r="AL64" s="9"/>
      <c r="AM64" s="11"/>
      <c r="AN64" s="186"/>
      <c r="AO64" s="6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40"/>
      <c r="BB64" s="40"/>
      <c r="CG64" s="42">
        <v>0</v>
      </c>
      <c r="CH64" s="42">
        <v>0</v>
      </c>
      <c r="CI64" s="42"/>
      <c r="CJ64" s="42"/>
      <c r="CK64" s="42"/>
      <c r="CL64" s="42"/>
    </row>
    <row r="65" spans="1:90" ht="16.149999999999999" customHeight="1" x14ac:dyDescent="0.2">
      <c r="A65" s="618" t="s">
        <v>67</v>
      </c>
      <c r="B65" s="182" t="s">
        <v>35</v>
      </c>
      <c r="C65" s="90">
        <f t="shared" si="4"/>
        <v>0</v>
      </c>
      <c r="D65" s="91">
        <f t="shared" si="7"/>
        <v>0</v>
      </c>
      <c r="E65" s="2">
        <f t="shared" si="7"/>
        <v>0</v>
      </c>
      <c r="F65" s="80"/>
      <c r="G65" s="81"/>
      <c r="H65" s="80"/>
      <c r="I65" s="81"/>
      <c r="J65" s="3"/>
      <c r="K65" s="5"/>
      <c r="L65" s="3"/>
      <c r="M65" s="5"/>
      <c r="N65" s="3"/>
      <c r="O65" s="5"/>
      <c r="P65" s="3"/>
      <c r="Q65" s="5"/>
      <c r="R65" s="3"/>
      <c r="S65" s="5"/>
      <c r="T65" s="3"/>
      <c r="U65" s="5"/>
      <c r="V65" s="3"/>
      <c r="W65" s="5"/>
      <c r="X65" s="3"/>
      <c r="Y65" s="5"/>
      <c r="Z65" s="3"/>
      <c r="AA65" s="5"/>
      <c r="AB65" s="3"/>
      <c r="AC65" s="5"/>
      <c r="AD65" s="3"/>
      <c r="AE65" s="5"/>
      <c r="AF65" s="3"/>
      <c r="AG65" s="5"/>
      <c r="AH65" s="3"/>
      <c r="AI65" s="5"/>
      <c r="AJ65" s="3"/>
      <c r="AK65" s="5"/>
      <c r="AL65" s="3"/>
      <c r="AM65" s="5"/>
      <c r="AN65" s="183"/>
      <c r="AO65" s="6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40"/>
      <c r="BB65" s="40"/>
      <c r="CG65" s="42">
        <v>0</v>
      </c>
      <c r="CH65" s="42">
        <v>0</v>
      </c>
      <c r="CI65" s="42"/>
      <c r="CJ65" s="42"/>
      <c r="CK65" s="42"/>
      <c r="CL65" s="42"/>
    </row>
    <row r="66" spans="1:90" ht="16.149999999999999" customHeight="1" x14ac:dyDescent="0.2">
      <c r="A66" s="564"/>
      <c r="B66" s="184" t="s">
        <v>47</v>
      </c>
      <c r="C66" s="114">
        <f t="shared" si="4"/>
        <v>0</v>
      </c>
      <c r="D66" s="115">
        <f t="shared" si="7"/>
        <v>0</v>
      </c>
      <c r="E66" s="69">
        <f t="shared" si="7"/>
        <v>0</v>
      </c>
      <c r="F66" s="43"/>
      <c r="G66" s="44"/>
      <c r="H66" s="43"/>
      <c r="I66" s="44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7"/>
      <c r="AE66" s="8"/>
      <c r="AF66" s="7"/>
      <c r="AG66" s="8"/>
      <c r="AH66" s="7"/>
      <c r="AI66" s="8"/>
      <c r="AJ66" s="7"/>
      <c r="AK66" s="8"/>
      <c r="AL66" s="7"/>
      <c r="AM66" s="8"/>
      <c r="AN66" s="185"/>
      <c r="AO66" s="6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40"/>
      <c r="BB66" s="40"/>
      <c r="CG66" s="42">
        <v>0</v>
      </c>
      <c r="CH66" s="42">
        <v>0</v>
      </c>
      <c r="CI66" s="42"/>
      <c r="CJ66" s="42"/>
      <c r="CK66" s="42"/>
      <c r="CL66" s="42"/>
    </row>
    <row r="67" spans="1:90" ht="16.149999999999999" customHeight="1" x14ac:dyDescent="0.2">
      <c r="A67" s="564"/>
      <c r="B67" s="184" t="s">
        <v>36</v>
      </c>
      <c r="C67" s="114">
        <f t="shared" si="4"/>
        <v>0</v>
      </c>
      <c r="D67" s="115">
        <f t="shared" si="7"/>
        <v>0</v>
      </c>
      <c r="E67" s="69">
        <f t="shared" si="7"/>
        <v>0</v>
      </c>
      <c r="F67" s="43"/>
      <c r="G67" s="44"/>
      <c r="H67" s="43"/>
      <c r="I67" s="44"/>
      <c r="J67" s="7"/>
      <c r="K67" s="8"/>
      <c r="L67" s="7"/>
      <c r="M67" s="8"/>
      <c r="N67" s="7"/>
      <c r="O67" s="8"/>
      <c r="P67" s="7"/>
      <c r="Q67" s="8"/>
      <c r="R67" s="7"/>
      <c r="S67" s="8"/>
      <c r="T67" s="7"/>
      <c r="U67" s="8"/>
      <c r="V67" s="7"/>
      <c r="W67" s="8"/>
      <c r="X67" s="7"/>
      <c r="Y67" s="8"/>
      <c r="Z67" s="7"/>
      <c r="AA67" s="8"/>
      <c r="AB67" s="7"/>
      <c r="AC67" s="8"/>
      <c r="AD67" s="7"/>
      <c r="AE67" s="8"/>
      <c r="AF67" s="7"/>
      <c r="AG67" s="8"/>
      <c r="AH67" s="7"/>
      <c r="AI67" s="8"/>
      <c r="AJ67" s="7"/>
      <c r="AK67" s="8"/>
      <c r="AL67" s="7"/>
      <c r="AM67" s="8"/>
      <c r="AN67" s="185"/>
      <c r="AO67" s="6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40"/>
      <c r="BB67" s="40"/>
      <c r="CG67" s="42">
        <v>0</v>
      </c>
      <c r="CH67" s="42">
        <v>0</v>
      </c>
      <c r="CI67" s="42"/>
      <c r="CJ67" s="42"/>
      <c r="CK67" s="42"/>
      <c r="CL67" s="42"/>
    </row>
    <row r="68" spans="1:90" ht="16.149999999999999" customHeight="1" x14ac:dyDescent="0.2">
      <c r="A68" s="564"/>
      <c r="B68" s="184" t="s">
        <v>62</v>
      </c>
      <c r="C68" s="114">
        <f t="shared" si="4"/>
        <v>0</v>
      </c>
      <c r="D68" s="115">
        <f t="shared" si="7"/>
        <v>0</v>
      </c>
      <c r="E68" s="69">
        <f t="shared" si="7"/>
        <v>0</v>
      </c>
      <c r="F68" s="43"/>
      <c r="G68" s="44"/>
      <c r="H68" s="43"/>
      <c r="I68" s="44"/>
      <c r="J68" s="7"/>
      <c r="K68" s="8"/>
      <c r="L68" s="7"/>
      <c r="M68" s="8"/>
      <c r="N68" s="7"/>
      <c r="O68" s="8"/>
      <c r="P68" s="7"/>
      <c r="Q68" s="8"/>
      <c r="R68" s="7"/>
      <c r="S68" s="8"/>
      <c r="T68" s="7"/>
      <c r="U68" s="8"/>
      <c r="V68" s="7"/>
      <c r="W68" s="8"/>
      <c r="X68" s="7"/>
      <c r="Y68" s="8"/>
      <c r="Z68" s="7"/>
      <c r="AA68" s="8"/>
      <c r="AB68" s="7"/>
      <c r="AC68" s="8"/>
      <c r="AD68" s="7"/>
      <c r="AE68" s="8"/>
      <c r="AF68" s="7"/>
      <c r="AG68" s="8"/>
      <c r="AH68" s="7"/>
      <c r="AI68" s="8"/>
      <c r="AJ68" s="7"/>
      <c r="AK68" s="8"/>
      <c r="AL68" s="7"/>
      <c r="AM68" s="8"/>
      <c r="AN68" s="185"/>
      <c r="AO68" s="6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40"/>
      <c r="BB68" s="40"/>
      <c r="CG68" s="42">
        <v>0</v>
      </c>
      <c r="CH68" s="42">
        <v>0</v>
      </c>
      <c r="CI68" s="42"/>
      <c r="CJ68" s="42"/>
      <c r="CK68" s="42"/>
      <c r="CL68" s="42"/>
    </row>
    <row r="69" spans="1:90" ht="16.149999999999999" customHeight="1" x14ac:dyDescent="0.2">
      <c r="A69" s="564"/>
      <c r="B69" s="184" t="s">
        <v>39</v>
      </c>
      <c r="C69" s="114">
        <f t="shared" si="4"/>
        <v>0</v>
      </c>
      <c r="D69" s="115">
        <f t="shared" si="7"/>
        <v>0</v>
      </c>
      <c r="E69" s="69">
        <f t="shared" si="7"/>
        <v>0</v>
      </c>
      <c r="F69" s="43"/>
      <c r="G69" s="44"/>
      <c r="H69" s="43"/>
      <c r="I69" s="44"/>
      <c r="J69" s="7"/>
      <c r="K69" s="8"/>
      <c r="L69" s="7"/>
      <c r="M69" s="8"/>
      <c r="N69" s="7"/>
      <c r="O69" s="8"/>
      <c r="P69" s="7"/>
      <c r="Q69" s="8"/>
      <c r="R69" s="7"/>
      <c r="S69" s="8"/>
      <c r="T69" s="7"/>
      <c r="U69" s="8"/>
      <c r="V69" s="7"/>
      <c r="W69" s="8"/>
      <c r="X69" s="7"/>
      <c r="Y69" s="8"/>
      <c r="Z69" s="7"/>
      <c r="AA69" s="8"/>
      <c r="AB69" s="7"/>
      <c r="AC69" s="8"/>
      <c r="AD69" s="7"/>
      <c r="AE69" s="8"/>
      <c r="AF69" s="7"/>
      <c r="AG69" s="8"/>
      <c r="AH69" s="7"/>
      <c r="AI69" s="8"/>
      <c r="AJ69" s="7"/>
      <c r="AK69" s="8"/>
      <c r="AL69" s="7"/>
      <c r="AM69" s="8"/>
      <c r="AN69" s="185"/>
      <c r="AO69" s="6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40"/>
      <c r="BB69" s="40"/>
      <c r="CG69" s="42">
        <v>0</v>
      </c>
      <c r="CH69" s="42">
        <v>0</v>
      </c>
      <c r="CI69" s="42"/>
      <c r="CJ69" s="42"/>
      <c r="CK69" s="42"/>
      <c r="CL69" s="42"/>
    </row>
    <row r="70" spans="1:90" ht="16.149999999999999" customHeight="1" x14ac:dyDescent="0.2">
      <c r="A70" s="565"/>
      <c r="B70" s="85" t="s">
        <v>40</v>
      </c>
      <c r="C70" s="86">
        <f t="shared" si="4"/>
        <v>0</v>
      </c>
      <c r="D70" s="87">
        <f t="shared" si="7"/>
        <v>0</v>
      </c>
      <c r="E70" s="74">
        <f t="shared" si="7"/>
        <v>0</v>
      </c>
      <c r="F70" s="72"/>
      <c r="G70" s="73"/>
      <c r="H70" s="72"/>
      <c r="I70" s="73"/>
      <c r="J70" s="9"/>
      <c r="K70" s="11"/>
      <c r="L70" s="9"/>
      <c r="M70" s="11"/>
      <c r="N70" s="9"/>
      <c r="O70" s="11"/>
      <c r="P70" s="9"/>
      <c r="Q70" s="11"/>
      <c r="R70" s="9"/>
      <c r="S70" s="11"/>
      <c r="T70" s="9"/>
      <c r="U70" s="11"/>
      <c r="V70" s="9"/>
      <c r="W70" s="11"/>
      <c r="X70" s="9"/>
      <c r="Y70" s="11"/>
      <c r="Z70" s="9"/>
      <c r="AA70" s="11"/>
      <c r="AB70" s="9"/>
      <c r="AC70" s="11"/>
      <c r="AD70" s="9"/>
      <c r="AE70" s="11"/>
      <c r="AF70" s="9"/>
      <c r="AG70" s="11"/>
      <c r="AH70" s="9"/>
      <c r="AI70" s="11"/>
      <c r="AJ70" s="9"/>
      <c r="AK70" s="11"/>
      <c r="AL70" s="9"/>
      <c r="AM70" s="11"/>
      <c r="AN70" s="186"/>
      <c r="AO70" s="6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40"/>
      <c r="BB70" s="40"/>
      <c r="CG70" s="42">
        <v>0</v>
      </c>
      <c r="CH70" s="42">
        <v>0</v>
      </c>
      <c r="CI70" s="42"/>
      <c r="CJ70" s="42"/>
      <c r="CK70" s="42"/>
      <c r="CL70" s="42"/>
    </row>
    <row r="71" spans="1:90" ht="31.15" customHeight="1" x14ac:dyDescent="0.2">
      <c r="A71" s="366" t="s">
        <v>68</v>
      </c>
      <c r="B71" s="367"/>
      <c r="C71" s="367"/>
      <c r="D71" s="195"/>
      <c r="E71" s="195"/>
      <c r="F71" s="195"/>
      <c r="G71" s="196"/>
      <c r="H71" s="196"/>
      <c r="I71" s="196"/>
      <c r="J71" s="196"/>
      <c r="K71" s="197"/>
      <c r="L71" s="197"/>
      <c r="M71" s="49"/>
      <c r="N71" s="198"/>
      <c r="O71" s="157"/>
      <c r="P71" s="157"/>
      <c r="Q71" s="157"/>
      <c r="R71" s="157"/>
      <c r="S71" s="157"/>
      <c r="T71" s="157"/>
      <c r="U71" s="157"/>
      <c r="V71" s="175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77"/>
      <c r="AP71" s="177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CG71" s="42"/>
      <c r="CH71" s="42"/>
      <c r="CI71" s="42"/>
      <c r="CJ71" s="42"/>
      <c r="CK71" s="42"/>
      <c r="CL71" s="42"/>
    </row>
    <row r="72" spans="1:90" ht="31.15" customHeight="1" x14ac:dyDescent="0.2">
      <c r="A72" s="618" t="s">
        <v>69</v>
      </c>
      <c r="B72" s="641"/>
      <c r="C72" s="642" t="s">
        <v>70</v>
      </c>
      <c r="D72" s="643"/>
      <c r="E72" s="642" t="s">
        <v>71</v>
      </c>
      <c r="F72" s="611"/>
      <c r="G72" s="628" t="s">
        <v>72</v>
      </c>
      <c r="H72" s="643"/>
      <c r="I72" s="628" t="s">
        <v>73</v>
      </c>
      <c r="J72" s="643"/>
      <c r="K72" s="199"/>
      <c r="L72" s="49"/>
      <c r="M72" s="49"/>
      <c r="N72" s="49"/>
      <c r="O72" s="49"/>
      <c r="P72" s="49"/>
      <c r="Q72" s="157"/>
      <c r="R72" s="157"/>
      <c r="S72" s="157"/>
      <c r="T72" s="157"/>
      <c r="U72" s="157"/>
      <c r="V72" s="157"/>
      <c r="W72" s="157"/>
      <c r="X72" s="308"/>
      <c r="Y72" s="309"/>
      <c r="Z72" s="309"/>
      <c r="AA72" s="309"/>
      <c r="AB72" s="309"/>
      <c r="AC72" s="309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77"/>
      <c r="AP72" s="177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CG72" s="42"/>
      <c r="CH72" s="42"/>
      <c r="CI72" s="42"/>
      <c r="CJ72" s="42"/>
      <c r="CK72" s="42"/>
      <c r="CL72" s="42"/>
    </row>
    <row r="73" spans="1:90" ht="31.15" customHeight="1" x14ac:dyDescent="0.2">
      <c r="A73" s="608"/>
      <c r="B73" s="608"/>
      <c r="C73" s="202" t="s">
        <v>74</v>
      </c>
      <c r="D73" s="203" t="s">
        <v>75</v>
      </c>
      <c r="E73" s="202" t="s">
        <v>74</v>
      </c>
      <c r="F73" s="204" t="s">
        <v>75</v>
      </c>
      <c r="G73" s="310" t="s">
        <v>74</v>
      </c>
      <c r="H73" s="203" t="s">
        <v>75</v>
      </c>
      <c r="I73" s="310" t="s">
        <v>74</v>
      </c>
      <c r="J73" s="203" t="s">
        <v>75</v>
      </c>
      <c r="K73" s="50"/>
      <c r="L73" s="49"/>
      <c r="M73" s="49"/>
      <c r="N73" s="49"/>
      <c r="O73" s="49"/>
      <c r="P73" s="49"/>
      <c r="Q73" s="157"/>
      <c r="R73" s="157"/>
      <c r="S73" s="157"/>
      <c r="T73" s="157"/>
      <c r="U73" s="157"/>
      <c r="V73" s="157"/>
      <c r="W73" s="157"/>
      <c r="X73" s="308"/>
      <c r="Y73" s="309"/>
      <c r="Z73" s="309"/>
      <c r="AA73" s="309"/>
      <c r="AB73" s="309"/>
      <c r="AC73" s="309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77"/>
      <c r="AP73" s="177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CG73" s="42"/>
      <c r="CH73" s="42"/>
      <c r="CI73" s="42"/>
      <c r="CJ73" s="42"/>
      <c r="CK73" s="42"/>
      <c r="CL73" s="42"/>
    </row>
    <row r="74" spans="1:90" ht="16.149999999999999" customHeight="1" x14ac:dyDescent="0.2">
      <c r="A74" s="612" t="s">
        <v>76</v>
      </c>
      <c r="B74" s="612"/>
      <c r="C74" s="208"/>
      <c r="D74" s="209"/>
      <c r="E74" s="208"/>
      <c r="F74" s="210"/>
      <c r="G74" s="211"/>
      <c r="H74" s="209"/>
      <c r="I74" s="211"/>
      <c r="J74" s="209"/>
      <c r="K74" s="50"/>
      <c r="L74" s="49"/>
      <c r="M74" s="49"/>
      <c r="N74" s="49"/>
      <c r="O74" s="49"/>
      <c r="P74" s="49"/>
      <c r="Q74" s="157"/>
      <c r="R74" s="157"/>
      <c r="S74" s="157"/>
      <c r="T74" s="157"/>
      <c r="U74" s="157"/>
      <c r="V74" s="157"/>
      <c r="W74" s="157"/>
      <c r="X74" s="308"/>
      <c r="Y74" s="309"/>
      <c r="Z74" s="309"/>
      <c r="AA74" s="309"/>
      <c r="AB74" s="309"/>
      <c r="AC74" s="309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77"/>
      <c r="AP74" s="177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CG74" s="42"/>
      <c r="CH74" s="42"/>
      <c r="CI74" s="42"/>
      <c r="CJ74" s="42"/>
      <c r="CK74" s="42"/>
      <c r="CL74" s="42"/>
    </row>
    <row r="75" spans="1:90" ht="16.149999999999999" customHeight="1" x14ac:dyDescent="0.2">
      <c r="A75" s="613" t="s">
        <v>77</v>
      </c>
      <c r="B75" s="613"/>
      <c r="C75" s="213"/>
      <c r="D75" s="214"/>
      <c r="E75" s="213"/>
      <c r="F75" s="215"/>
      <c r="G75" s="216"/>
      <c r="H75" s="214"/>
      <c r="I75" s="216"/>
      <c r="J75" s="214"/>
      <c r="K75" s="50"/>
      <c r="L75" s="49"/>
      <c r="M75" s="49"/>
      <c r="N75" s="49"/>
      <c r="O75" s="49"/>
      <c r="P75" s="49"/>
      <c r="Q75" s="157"/>
      <c r="R75" s="157"/>
      <c r="S75" s="157"/>
      <c r="T75" s="157"/>
      <c r="U75" s="157"/>
      <c r="V75" s="157"/>
      <c r="W75" s="157"/>
      <c r="X75" s="308"/>
      <c r="Y75" s="309"/>
      <c r="Z75" s="309"/>
      <c r="AA75" s="309"/>
      <c r="AB75" s="309"/>
      <c r="AC75" s="309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77"/>
      <c r="AP75" s="177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CG75" s="42"/>
      <c r="CH75" s="42"/>
      <c r="CI75" s="42"/>
      <c r="CJ75" s="42"/>
      <c r="CK75" s="42"/>
      <c r="CL75" s="42"/>
    </row>
    <row r="76" spans="1:90" ht="16.149999999999999" customHeight="1" x14ac:dyDescent="0.2">
      <c r="A76" s="613" t="s">
        <v>78</v>
      </c>
      <c r="B76" s="613"/>
      <c r="C76" s="213"/>
      <c r="D76" s="214"/>
      <c r="E76" s="213"/>
      <c r="F76" s="215"/>
      <c r="G76" s="216"/>
      <c r="H76" s="214"/>
      <c r="I76" s="216"/>
      <c r="J76" s="214"/>
      <c r="K76" s="50"/>
      <c r="L76" s="49"/>
      <c r="M76" s="49"/>
      <c r="N76" s="49"/>
      <c r="O76" s="49"/>
      <c r="P76" s="49"/>
      <c r="Q76" s="157"/>
      <c r="R76" s="157"/>
      <c r="S76" s="157"/>
      <c r="T76" s="157"/>
      <c r="U76" s="157"/>
      <c r="V76" s="157"/>
      <c r="W76" s="157"/>
      <c r="X76" s="308"/>
      <c r="Y76" s="309"/>
      <c r="Z76" s="309"/>
      <c r="AA76" s="309"/>
      <c r="AB76" s="309"/>
      <c r="AC76" s="309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77"/>
      <c r="AP76" s="177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CG76" s="42"/>
      <c r="CH76" s="42"/>
      <c r="CI76" s="42"/>
      <c r="CJ76" s="42"/>
      <c r="CK76" s="42"/>
      <c r="CL76" s="42"/>
    </row>
    <row r="77" spans="1:90" ht="16.149999999999999" customHeight="1" x14ac:dyDescent="0.2">
      <c r="A77" s="614" t="s">
        <v>79</v>
      </c>
      <c r="B77" s="614"/>
      <c r="C77" s="9"/>
      <c r="D77" s="190"/>
      <c r="E77" s="9"/>
      <c r="F77" s="218"/>
      <c r="G77" s="12"/>
      <c r="H77" s="190"/>
      <c r="I77" s="12"/>
      <c r="J77" s="190"/>
      <c r="K77" s="50"/>
      <c r="L77" s="49"/>
      <c r="M77" s="49"/>
      <c r="N77" s="49"/>
      <c r="O77" s="49"/>
      <c r="P77" s="49"/>
      <c r="Q77" s="157"/>
      <c r="R77" s="157"/>
      <c r="S77" s="157"/>
      <c r="T77" s="157"/>
      <c r="U77" s="157"/>
      <c r="V77" s="157"/>
      <c r="W77" s="157"/>
      <c r="X77" s="308"/>
      <c r="Y77" s="309"/>
      <c r="Z77" s="309"/>
      <c r="AA77" s="309"/>
      <c r="AB77" s="309"/>
      <c r="AC77" s="309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77"/>
      <c r="AP77" s="177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CG77" s="42"/>
      <c r="CH77" s="42"/>
      <c r="CI77" s="42"/>
      <c r="CJ77" s="42"/>
      <c r="CK77" s="42"/>
      <c r="CL77" s="42"/>
    </row>
    <row r="78" spans="1:90" ht="31.15" customHeight="1" x14ac:dyDescent="0.2">
      <c r="A78" s="219" t="s">
        <v>80</v>
      </c>
      <c r="B78" s="220"/>
      <c r="C78" s="221"/>
      <c r="D78" s="221"/>
      <c r="E78" s="221"/>
      <c r="F78" s="221"/>
      <c r="G78" s="221"/>
      <c r="H78" s="221"/>
      <c r="I78" s="222"/>
      <c r="J78" s="220"/>
      <c r="K78" s="197"/>
      <c r="L78" s="197"/>
      <c r="M78" s="49"/>
      <c r="N78" s="223"/>
      <c r="O78" s="157"/>
      <c r="P78" s="157"/>
      <c r="Q78" s="157"/>
      <c r="R78" s="157"/>
      <c r="S78" s="157"/>
      <c r="T78" s="157"/>
      <c r="U78" s="157"/>
      <c r="V78" s="175"/>
      <c r="W78" s="157"/>
      <c r="X78" s="311"/>
      <c r="Y78" s="311"/>
      <c r="Z78" s="311"/>
      <c r="AA78" s="311"/>
      <c r="AB78" s="311"/>
      <c r="AC78" s="311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77"/>
      <c r="AP78" s="177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CG78" s="42"/>
      <c r="CH78" s="42"/>
      <c r="CI78" s="42"/>
      <c r="CJ78" s="42"/>
      <c r="CK78" s="42"/>
      <c r="CL78" s="42"/>
    </row>
    <row r="79" spans="1:90" ht="31.15" customHeight="1" x14ac:dyDescent="0.2">
      <c r="A79" s="130" t="s">
        <v>81</v>
      </c>
      <c r="B79" s="225"/>
      <c r="C79" s="225"/>
      <c r="D79" s="225"/>
      <c r="E79" s="226"/>
      <c r="F79" s="226"/>
      <c r="G79" s="226"/>
      <c r="H79" s="226"/>
      <c r="I79" s="227"/>
      <c r="J79" s="227"/>
      <c r="K79" s="228"/>
      <c r="L79" s="227"/>
      <c r="M79" s="229"/>
      <c r="N79" s="229"/>
      <c r="O79" s="157"/>
      <c r="P79" s="157"/>
      <c r="Q79" s="157"/>
      <c r="R79" s="157"/>
      <c r="S79" s="157"/>
      <c r="T79" s="157"/>
      <c r="U79" s="157"/>
      <c r="V79" s="308"/>
      <c r="W79" s="286"/>
      <c r="X79" s="311"/>
      <c r="Y79" s="311"/>
      <c r="Z79" s="311"/>
      <c r="AA79" s="311"/>
      <c r="AB79" s="311"/>
      <c r="AC79" s="311"/>
      <c r="AD79" s="157"/>
      <c r="AE79" s="157"/>
      <c r="AF79" s="157"/>
      <c r="AG79" s="157"/>
      <c r="AH79" s="311"/>
      <c r="AI79" s="311"/>
      <c r="AJ79" s="311"/>
      <c r="AK79" s="311"/>
      <c r="AL79" s="157"/>
      <c r="AM79" s="157"/>
      <c r="AN79" s="157"/>
      <c r="AO79" s="157"/>
      <c r="AP79" s="157"/>
      <c r="CG79" s="42"/>
      <c r="CH79" s="42"/>
      <c r="CI79" s="42"/>
      <c r="CJ79" s="42"/>
      <c r="CK79" s="42"/>
      <c r="CL79" s="42"/>
    </row>
    <row r="80" spans="1:90" ht="24.6" customHeight="1" x14ac:dyDescent="0.2">
      <c r="A80" s="618" t="s">
        <v>82</v>
      </c>
      <c r="B80" s="618" t="s">
        <v>83</v>
      </c>
      <c r="C80" s="644" t="s">
        <v>84</v>
      </c>
      <c r="D80" s="625" t="s">
        <v>85</v>
      </c>
      <c r="E80" s="287"/>
      <c r="F80" s="232"/>
      <c r="G80" s="233"/>
      <c r="H80" s="233"/>
      <c r="I80" s="157"/>
      <c r="J80" s="157"/>
      <c r="K80" s="157"/>
      <c r="L80" s="157"/>
      <c r="M80" s="157"/>
      <c r="N80" s="157"/>
      <c r="O80" s="157"/>
      <c r="P80" s="157"/>
      <c r="Q80" s="175"/>
      <c r="R80" s="157"/>
      <c r="S80" s="157"/>
      <c r="T80" s="157"/>
      <c r="U80" s="59"/>
      <c r="V80" s="316"/>
      <c r="W80" s="316"/>
      <c r="X80" s="60"/>
      <c r="Y80" s="60"/>
      <c r="Z80" s="235"/>
      <c r="AA80" s="235"/>
      <c r="AB80" s="235"/>
      <c r="AC80" s="157"/>
      <c r="AD80" s="157"/>
      <c r="AE80" s="157"/>
      <c r="AF80" s="157"/>
      <c r="AG80" s="59"/>
      <c r="AH80" s="316"/>
      <c r="AI80" s="316"/>
      <c r="AJ80" s="316"/>
      <c r="AK80" s="317"/>
      <c r="CG80" s="42"/>
      <c r="CH80" s="42"/>
      <c r="CI80" s="42"/>
      <c r="CJ80" s="42"/>
      <c r="CK80" s="42"/>
      <c r="CL80" s="42"/>
    </row>
    <row r="81" spans="1:90" ht="24.6" customHeight="1" x14ac:dyDescent="0.2">
      <c r="A81" s="565"/>
      <c r="B81" s="565"/>
      <c r="C81" s="616"/>
      <c r="D81" s="580"/>
      <c r="E81" s="56"/>
      <c r="F81" s="157"/>
      <c r="G81" s="157"/>
      <c r="H81" s="237"/>
      <c r="I81" s="238"/>
      <c r="J81" s="238"/>
      <c r="K81" s="157"/>
      <c r="L81" s="157"/>
      <c r="M81" s="157"/>
      <c r="N81" s="157"/>
      <c r="O81" s="157"/>
      <c r="P81" s="157"/>
      <c r="Q81" s="157"/>
      <c r="R81" s="157"/>
      <c r="S81" s="175"/>
      <c r="T81" s="157"/>
      <c r="U81" s="157"/>
      <c r="V81" s="311"/>
      <c r="W81" s="316"/>
      <c r="X81" s="316"/>
      <c r="Y81" s="316"/>
      <c r="Z81" s="316"/>
      <c r="AA81" s="316"/>
      <c r="AB81" s="311"/>
      <c r="AC81" s="157"/>
      <c r="AD81" s="157"/>
      <c r="AE81" s="157"/>
      <c r="AF81" s="157"/>
      <c r="AG81" s="157"/>
      <c r="AH81" s="311"/>
      <c r="AI81" s="316"/>
      <c r="AJ81" s="316"/>
      <c r="AK81" s="317"/>
      <c r="CG81" s="42"/>
      <c r="CH81" s="42"/>
      <c r="CI81" s="42"/>
      <c r="CJ81" s="42"/>
      <c r="CK81" s="42"/>
      <c r="CL81" s="42"/>
    </row>
    <row r="82" spans="1:90" ht="16.149999999999999" customHeight="1" x14ac:dyDescent="0.2">
      <c r="A82" s="239" t="s">
        <v>86</v>
      </c>
      <c r="B82" s="240">
        <v>112</v>
      </c>
      <c r="C82" s="241">
        <v>15</v>
      </c>
      <c r="D82" s="242"/>
      <c r="E82" s="56"/>
      <c r="F82" s="157"/>
      <c r="G82" s="157"/>
      <c r="H82" s="237"/>
      <c r="I82" s="238"/>
      <c r="J82" s="238"/>
      <c r="K82" s="157"/>
      <c r="L82" s="157"/>
      <c r="M82" s="157"/>
      <c r="N82" s="157"/>
      <c r="O82" s="157"/>
      <c r="P82" s="157"/>
      <c r="Q82" s="157"/>
      <c r="R82" s="157"/>
      <c r="S82" s="175"/>
      <c r="T82" s="157"/>
      <c r="U82" s="157"/>
      <c r="V82" s="311"/>
      <c r="W82" s="316"/>
      <c r="X82" s="316"/>
      <c r="Y82" s="316"/>
      <c r="Z82" s="316"/>
      <c r="AA82" s="316"/>
      <c r="AB82" s="311"/>
      <c r="AC82" s="157"/>
      <c r="AD82" s="157"/>
      <c r="AE82" s="157"/>
      <c r="AF82" s="157"/>
      <c r="AG82" s="157"/>
      <c r="AH82" s="311"/>
      <c r="AI82" s="316"/>
      <c r="AJ82" s="316"/>
      <c r="AK82" s="317"/>
      <c r="CG82" s="42"/>
      <c r="CH82" s="42"/>
      <c r="CI82" s="42"/>
      <c r="CJ82" s="42"/>
      <c r="CK82" s="42"/>
      <c r="CL82" s="42"/>
    </row>
    <row r="83" spans="1:90" ht="16.149999999999999" customHeight="1" x14ac:dyDescent="0.2">
      <c r="A83" s="243" t="s">
        <v>87</v>
      </c>
      <c r="B83" s="244">
        <v>137</v>
      </c>
      <c r="C83" s="245">
        <v>51</v>
      </c>
      <c r="D83" s="246">
        <v>65</v>
      </c>
      <c r="E83" s="56"/>
      <c r="F83" s="157"/>
      <c r="G83" s="157"/>
      <c r="H83" s="237"/>
      <c r="I83" s="238"/>
      <c r="J83" s="238"/>
      <c r="K83" s="157"/>
      <c r="L83" s="157"/>
      <c r="M83" s="157"/>
      <c r="N83" s="157"/>
      <c r="O83" s="157"/>
      <c r="P83" s="157"/>
      <c r="Q83" s="157"/>
      <c r="R83" s="157"/>
      <c r="S83" s="175"/>
      <c r="T83" s="157"/>
      <c r="U83" s="157"/>
      <c r="V83" s="311"/>
      <c r="W83" s="316"/>
      <c r="X83" s="316"/>
      <c r="Y83" s="316"/>
      <c r="Z83" s="316"/>
      <c r="AA83" s="316"/>
      <c r="AB83" s="311"/>
      <c r="AC83" s="157"/>
      <c r="AD83" s="157"/>
      <c r="AE83" s="157"/>
      <c r="AF83" s="157"/>
      <c r="AG83" s="157"/>
      <c r="AH83" s="311"/>
      <c r="AI83" s="316"/>
      <c r="AJ83" s="316"/>
      <c r="AK83" s="317"/>
      <c r="CG83" s="42"/>
      <c r="CH83" s="42"/>
      <c r="CI83" s="42"/>
      <c r="CJ83" s="42"/>
      <c r="CK83" s="42"/>
      <c r="CL83" s="42"/>
    </row>
    <row r="84" spans="1:90" ht="27.75" customHeight="1" x14ac:dyDescent="0.2">
      <c r="A84" s="247" t="s">
        <v>88</v>
      </c>
      <c r="B84" s="248"/>
      <c r="C84" s="249"/>
      <c r="D84" s="250"/>
      <c r="E84" s="56"/>
      <c r="F84" s="157"/>
      <c r="G84" s="157"/>
      <c r="H84" s="237"/>
      <c r="I84" s="238"/>
      <c r="J84" s="238"/>
      <c r="K84" s="157"/>
      <c r="L84" s="157"/>
      <c r="M84" s="157"/>
      <c r="N84" s="157"/>
      <c r="O84" s="157"/>
      <c r="P84" s="157"/>
      <c r="Q84" s="157"/>
      <c r="R84" s="157"/>
      <c r="S84" s="175"/>
      <c r="T84" s="157"/>
      <c r="U84" s="157"/>
      <c r="V84" s="311"/>
      <c r="W84" s="316"/>
      <c r="X84" s="316"/>
      <c r="Y84" s="316"/>
      <c r="Z84" s="316"/>
      <c r="AA84" s="316"/>
      <c r="AB84" s="311"/>
      <c r="AC84" s="157"/>
      <c r="AD84" s="157"/>
      <c r="AE84" s="157"/>
      <c r="AF84" s="157"/>
      <c r="AG84" s="157"/>
      <c r="AH84" s="311"/>
      <c r="AI84" s="316"/>
      <c r="AJ84" s="316"/>
      <c r="AK84" s="317"/>
      <c r="CG84" s="42"/>
      <c r="CH84" s="42"/>
      <c r="CI84" s="42"/>
      <c r="CJ84" s="42"/>
      <c r="CK84" s="42"/>
      <c r="CL84" s="42"/>
    </row>
    <row r="85" spans="1:90" ht="27.75" customHeight="1" x14ac:dyDescent="0.2">
      <c r="A85" s="247" t="s">
        <v>89</v>
      </c>
      <c r="B85" s="248"/>
      <c r="C85" s="249"/>
      <c r="D85" s="250"/>
      <c r="E85" s="56"/>
      <c r="F85" s="157"/>
      <c r="G85" s="157"/>
      <c r="H85" s="237"/>
      <c r="I85" s="238"/>
      <c r="J85" s="238"/>
      <c r="K85" s="157"/>
      <c r="L85" s="157"/>
      <c r="M85" s="157"/>
      <c r="N85" s="157"/>
      <c r="O85" s="157"/>
      <c r="P85" s="157"/>
      <c r="Q85" s="157"/>
      <c r="R85" s="157"/>
      <c r="S85" s="175"/>
      <c r="T85" s="157"/>
      <c r="U85" s="157"/>
      <c r="V85" s="311"/>
      <c r="W85" s="316"/>
      <c r="X85" s="316"/>
      <c r="Y85" s="316"/>
      <c r="Z85" s="316"/>
      <c r="AA85" s="316"/>
      <c r="AB85" s="311"/>
      <c r="AC85" s="157"/>
      <c r="AD85" s="157"/>
      <c r="AE85" s="157"/>
      <c r="AF85" s="157"/>
      <c r="AG85" s="157"/>
      <c r="AH85" s="311"/>
      <c r="AI85" s="316"/>
      <c r="AJ85" s="316"/>
      <c r="AK85" s="317"/>
      <c r="CG85" s="42"/>
      <c r="CH85" s="42"/>
      <c r="CI85" s="42"/>
      <c r="CJ85" s="42"/>
      <c r="CK85" s="42"/>
      <c r="CL85" s="42"/>
    </row>
    <row r="86" spans="1:90" ht="18" customHeight="1" x14ac:dyDescent="0.2">
      <c r="A86" s="251" t="s">
        <v>90</v>
      </c>
      <c r="B86" s="248"/>
      <c r="C86" s="249"/>
      <c r="D86" s="250"/>
      <c r="E86" s="56"/>
      <c r="F86" s="157"/>
      <c r="G86" s="157"/>
      <c r="H86" s="237"/>
      <c r="I86" s="238"/>
      <c r="J86" s="238"/>
      <c r="K86" s="157"/>
      <c r="L86" s="157"/>
      <c r="M86" s="157"/>
      <c r="N86" s="157"/>
      <c r="O86" s="157"/>
      <c r="P86" s="157"/>
      <c r="Q86" s="157"/>
      <c r="R86" s="157"/>
      <c r="S86" s="175"/>
      <c r="T86" s="157"/>
      <c r="U86" s="157"/>
      <c r="V86" s="311"/>
      <c r="W86" s="316"/>
      <c r="X86" s="316"/>
      <c r="Y86" s="316"/>
      <c r="Z86" s="316"/>
      <c r="AA86" s="316"/>
      <c r="AB86" s="311"/>
      <c r="AC86" s="157"/>
      <c r="AD86" s="157"/>
      <c r="AE86" s="157"/>
      <c r="AF86" s="157"/>
      <c r="AG86" s="157"/>
      <c r="AH86" s="311"/>
      <c r="AI86" s="316"/>
      <c r="AJ86" s="316"/>
      <c r="AK86" s="317"/>
      <c r="CG86" s="42"/>
      <c r="CH86" s="42"/>
      <c r="CI86" s="42"/>
      <c r="CJ86" s="42"/>
      <c r="CK86" s="42"/>
      <c r="CL86" s="42"/>
    </row>
    <row r="87" spans="1:90" ht="27.75" customHeight="1" x14ac:dyDescent="0.2">
      <c r="A87" s="252" t="s">
        <v>91</v>
      </c>
      <c r="B87" s="248"/>
      <c r="C87" s="249"/>
      <c r="D87" s="250"/>
      <c r="E87" s="56"/>
      <c r="F87" s="157"/>
      <c r="G87" s="157"/>
      <c r="H87" s="237"/>
      <c r="I87" s="238"/>
      <c r="J87" s="238"/>
      <c r="K87" s="157"/>
      <c r="L87" s="157"/>
      <c r="M87" s="157"/>
      <c r="N87" s="157"/>
      <c r="O87" s="157"/>
      <c r="P87" s="157"/>
      <c r="Q87" s="157"/>
      <c r="R87" s="157"/>
      <c r="S87" s="175"/>
      <c r="T87" s="157"/>
      <c r="U87" s="157"/>
      <c r="V87" s="311"/>
      <c r="W87" s="316"/>
      <c r="X87" s="316"/>
      <c r="Y87" s="316"/>
      <c r="Z87" s="316"/>
      <c r="AA87" s="316"/>
      <c r="AB87" s="311"/>
      <c r="AC87" s="157"/>
      <c r="AD87" s="157"/>
      <c r="AE87" s="157"/>
      <c r="AF87" s="157"/>
      <c r="AG87" s="157"/>
      <c r="AH87" s="311"/>
      <c r="AI87" s="316"/>
      <c r="AJ87" s="316"/>
      <c r="AK87" s="317"/>
      <c r="CG87" s="42"/>
      <c r="CH87" s="42"/>
      <c r="CI87" s="42"/>
      <c r="CJ87" s="42"/>
      <c r="CK87" s="42"/>
      <c r="CL87" s="42"/>
    </row>
    <row r="88" spans="1:90" ht="27.75" customHeight="1" x14ac:dyDescent="0.2">
      <c r="A88" s="252" t="s">
        <v>92</v>
      </c>
      <c r="B88" s="248"/>
      <c r="C88" s="249"/>
      <c r="D88" s="250"/>
      <c r="E88" s="56"/>
      <c r="F88" s="157"/>
      <c r="G88" s="157"/>
      <c r="H88" s="237"/>
      <c r="I88" s="238"/>
      <c r="J88" s="238"/>
      <c r="K88" s="157"/>
      <c r="L88" s="157"/>
      <c r="M88" s="157"/>
      <c r="N88" s="157"/>
      <c r="O88" s="157"/>
      <c r="P88" s="157"/>
      <c r="Q88" s="157"/>
      <c r="R88" s="157"/>
      <c r="S88" s="175"/>
      <c r="T88" s="157"/>
      <c r="U88" s="157"/>
      <c r="V88" s="311"/>
      <c r="W88" s="316"/>
      <c r="X88" s="316"/>
      <c r="Y88" s="316"/>
      <c r="Z88" s="316"/>
      <c r="AA88" s="316"/>
      <c r="AB88" s="311"/>
      <c r="AC88" s="157"/>
      <c r="AD88" s="157"/>
      <c r="AE88" s="157"/>
      <c r="AF88" s="157"/>
      <c r="AG88" s="157"/>
      <c r="AH88" s="311"/>
      <c r="AI88" s="316"/>
      <c r="AJ88" s="288"/>
      <c r="AK88" s="289"/>
      <c r="CG88" s="42"/>
      <c r="CH88" s="42"/>
      <c r="CI88" s="42"/>
      <c r="CJ88" s="42"/>
      <c r="CK88" s="42"/>
      <c r="CL88" s="42"/>
    </row>
    <row r="89" spans="1:90" ht="27.75" customHeight="1" x14ac:dyDescent="0.2">
      <c r="A89" s="255" t="s">
        <v>93</v>
      </c>
      <c r="B89" s="256"/>
      <c r="C89" s="257"/>
      <c r="D89" s="258"/>
      <c r="E89" s="56"/>
      <c r="F89" s="157"/>
      <c r="G89" s="157"/>
      <c r="H89" s="237"/>
      <c r="I89" s="238"/>
      <c r="J89" s="238"/>
      <c r="K89" s="157"/>
      <c r="L89" s="157"/>
      <c r="M89" s="157"/>
      <c r="N89" s="157"/>
      <c r="O89" s="157"/>
      <c r="P89" s="157"/>
      <c r="Q89" s="157"/>
      <c r="R89" s="157"/>
      <c r="S89" s="175"/>
      <c r="T89" s="157"/>
      <c r="U89" s="157"/>
      <c r="V89" s="311"/>
      <c r="W89" s="316"/>
      <c r="X89" s="316"/>
      <c r="Y89" s="316"/>
      <c r="Z89" s="316"/>
      <c r="AA89" s="316"/>
      <c r="AB89" s="311"/>
      <c r="AC89" s="157"/>
      <c r="AD89" s="157"/>
      <c r="AE89" s="157"/>
      <c r="AF89" s="157"/>
      <c r="AG89" s="157"/>
      <c r="AH89" s="311"/>
      <c r="AI89" s="290"/>
      <c r="AJ89" s="316"/>
      <c r="AK89" s="317"/>
      <c r="AL89" s="317"/>
      <c r="AM89" s="317"/>
      <c r="AN89" s="317"/>
      <c r="AO89" s="317"/>
      <c r="AP89" s="317"/>
      <c r="AQ89" s="317"/>
      <c r="CG89" s="42"/>
      <c r="CH89" s="42"/>
      <c r="CI89" s="42"/>
      <c r="CJ89" s="42"/>
      <c r="CK89" s="42"/>
      <c r="CL89" s="42"/>
    </row>
    <row r="90" spans="1:90" ht="31.15" customHeight="1" x14ac:dyDescent="0.2">
      <c r="A90" s="260" t="s">
        <v>94</v>
      </c>
      <c r="B90" s="197"/>
      <c r="C90" s="197"/>
      <c r="D90" s="197"/>
      <c r="E90" s="144"/>
      <c r="F90" s="197"/>
      <c r="G90" s="197"/>
      <c r="H90" s="157"/>
      <c r="I90" s="157"/>
      <c r="J90" s="157"/>
      <c r="K90" s="23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308"/>
      <c r="W90" s="311"/>
      <c r="X90" s="311"/>
      <c r="Y90" s="311"/>
      <c r="Z90" s="311"/>
      <c r="AA90" s="311"/>
      <c r="AB90" s="311"/>
      <c r="AC90" s="157"/>
      <c r="AD90" s="157"/>
      <c r="AE90" s="157"/>
      <c r="AF90" s="157"/>
      <c r="AG90" s="157"/>
      <c r="AH90" s="157"/>
      <c r="AI90" s="157"/>
      <c r="AJ90" s="311"/>
      <c r="AK90" s="311"/>
      <c r="AL90" s="311"/>
      <c r="AM90" s="311"/>
      <c r="AN90" s="311"/>
      <c r="AO90" s="311"/>
      <c r="AP90" s="311"/>
      <c r="AQ90" s="317"/>
      <c r="CG90" s="42"/>
      <c r="CH90" s="42"/>
      <c r="CI90" s="42"/>
      <c r="CJ90" s="42"/>
      <c r="CK90" s="42"/>
      <c r="CL90" s="42"/>
    </row>
    <row r="91" spans="1:90" ht="16.149999999999999" customHeight="1" x14ac:dyDescent="0.2">
      <c r="A91" s="618" t="s">
        <v>95</v>
      </c>
      <c r="B91" s="618" t="s">
        <v>96</v>
      </c>
      <c r="C91" s="626" t="s">
        <v>97</v>
      </c>
      <c r="D91" s="628"/>
      <c r="E91" s="1"/>
      <c r="F91" s="49"/>
      <c r="G91" s="157"/>
      <c r="H91" s="157"/>
      <c r="I91" s="157"/>
      <c r="J91" s="237"/>
      <c r="K91" s="261"/>
      <c r="L91" s="238"/>
      <c r="M91" s="157"/>
      <c r="N91" s="157"/>
      <c r="O91" s="157"/>
      <c r="P91" s="157"/>
      <c r="Q91" s="157"/>
      <c r="R91" s="157"/>
      <c r="S91" s="157"/>
      <c r="T91" s="157"/>
      <c r="U91" s="175"/>
      <c r="V91" s="311"/>
      <c r="W91" s="311"/>
      <c r="X91" s="311"/>
      <c r="Y91" s="309"/>
      <c r="Z91" s="309"/>
      <c r="AA91" s="309"/>
      <c r="AB91" s="309"/>
      <c r="AC91" s="291"/>
      <c r="AD91" s="311"/>
      <c r="AE91" s="157"/>
      <c r="AF91" s="157"/>
      <c r="AG91" s="157"/>
      <c r="AH91" s="157"/>
      <c r="AI91" s="157"/>
      <c r="AJ91" s="311"/>
      <c r="AK91" s="309"/>
      <c r="AL91" s="309"/>
      <c r="AM91" s="309"/>
      <c r="AN91" s="309"/>
      <c r="AO91" s="309"/>
      <c r="AP91" s="309"/>
      <c r="AQ91" s="317"/>
      <c r="CG91" s="42"/>
      <c r="CH91" s="42"/>
      <c r="CI91" s="42"/>
      <c r="CJ91" s="42"/>
      <c r="CK91" s="42"/>
      <c r="CL91" s="42"/>
    </row>
    <row r="92" spans="1:90" ht="16.149999999999999" customHeight="1" x14ac:dyDescent="0.2">
      <c r="A92" s="565"/>
      <c r="B92" s="565"/>
      <c r="C92" s="202" t="s">
        <v>98</v>
      </c>
      <c r="D92" s="318" t="s">
        <v>99</v>
      </c>
      <c r="E92" s="1"/>
      <c r="F92" s="49"/>
      <c r="G92" s="157"/>
      <c r="H92" s="157"/>
      <c r="I92" s="157"/>
      <c r="J92" s="237"/>
      <c r="K92" s="261"/>
      <c r="L92" s="238"/>
      <c r="M92" s="157"/>
      <c r="N92" s="157"/>
      <c r="O92" s="157"/>
      <c r="P92" s="157"/>
      <c r="Q92" s="157"/>
      <c r="R92" s="157"/>
      <c r="S92" s="157"/>
      <c r="T92" s="157"/>
      <c r="U92" s="175"/>
      <c r="V92" s="311"/>
      <c r="W92" s="311"/>
      <c r="X92" s="311"/>
      <c r="Y92" s="309"/>
      <c r="Z92" s="309"/>
      <c r="AA92" s="309"/>
      <c r="AB92" s="309"/>
      <c r="AC92" s="291"/>
      <c r="AD92" s="311"/>
      <c r="AE92" s="157"/>
      <c r="AF92" s="157"/>
      <c r="AG92" s="157"/>
      <c r="AH92" s="157"/>
      <c r="AI92" s="157"/>
      <c r="AJ92" s="311"/>
      <c r="AK92" s="309"/>
      <c r="AL92" s="309"/>
      <c r="AM92" s="309"/>
      <c r="AN92" s="309"/>
      <c r="AO92" s="309"/>
      <c r="AP92" s="309"/>
      <c r="AQ92" s="317"/>
      <c r="CG92" s="42"/>
      <c r="CH92" s="42"/>
      <c r="CI92" s="42"/>
      <c r="CJ92" s="42"/>
      <c r="CK92" s="42"/>
      <c r="CL92" s="42"/>
    </row>
    <row r="93" spans="1:90" ht="16.149999999999999" customHeight="1" x14ac:dyDescent="0.2">
      <c r="A93" s="182" t="s">
        <v>100</v>
      </c>
      <c r="B93" s="22">
        <v>4</v>
      </c>
      <c r="C93" s="3"/>
      <c r="D93" s="4"/>
      <c r="E93" s="1"/>
      <c r="F93" s="49"/>
      <c r="G93" s="157"/>
      <c r="H93" s="157"/>
      <c r="I93" s="157"/>
      <c r="J93" s="237"/>
      <c r="K93" s="264"/>
      <c r="L93" s="238"/>
      <c r="M93" s="157"/>
      <c r="N93" s="157"/>
      <c r="O93" s="157"/>
      <c r="P93" s="157"/>
      <c r="Q93" s="157"/>
      <c r="R93" s="157"/>
      <c r="S93" s="157"/>
      <c r="T93" s="157"/>
      <c r="U93" s="175"/>
      <c r="V93" s="311"/>
      <c r="W93" s="311"/>
      <c r="X93" s="311"/>
      <c r="Y93" s="309"/>
      <c r="Z93" s="309"/>
      <c r="AA93" s="309"/>
      <c r="AB93" s="309"/>
      <c r="AC93" s="291"/>
      <c r="AD93" s="311"/>
      <c r="AE93" s="157"/>
      <c r="AF93" s="157"/>
      <c r="AG93" s="157"/>
      <c r="AH93" s="157"/>
      <c r="AI93" s="157"/>
      <c r="AJ93" s="311"/>
      <c r="AK93" s="309"/>
      <c r="AL93" s="309"/>
      <c r="AM93" s="309"/>
      <c r="AN93" s="309"/>
      <c r="AO93" s="309"/>
      <c r="AP93" s="309"/>
      <c r="AQ93" s="317"/>
      <c r="CG93" s="42"/>
      <c r="CH93" s="42"/>
      <c r="CI93" s="42"/>
      <c r="CJ93" s="42"/>
      <c r="CK93" s="42"/>
      <c r="CL93" s="42"/>
    </row>
    <row r="94" spans="1:90" ht="16.149999999999999" customHeight="1" x14ac:dyDescent="0.2">
      <c r="A94" s="184" t="s">
        <v>101</v>
      </c>
      <c r="B94" s="16"/>
      <c r="C94" s="7"/>
      <c r="D94" s="14"/>
      <c r="E94" s="1"/>
      <c r="F94" s="49"/>
      <c r="G94" s="157"/>
      <c r="H94" s="157"/>
      <c r="I94" s="157"/>
      <c r="J94" s="237"/>
      <c r="K94" s="264"/>
      <c r="L94" s="238"/>
      <c r="M94" s="157"/>
      <c r="N94" s="157"/>
      <c r="O94" s="157"/>
      <c r="P94" s="157"/>
      <c r="Q94" s="157"/>
      <c r="R94" s="157"/>
      <c r="S94" s="157"/>
      <c r="T94" s="157"/>
      <c r="U94" s="175"/>
      <c r="V94" s="311"/>
      <c r="W94" s="311"/>
      <c r="X94" s="311"/>
      <c r="Y94" s="309"/>
      <c r="Z94" s="309"/>
      <c r="AA94" s="309"/>
      <c r="AB94" s="309"/>
      <c r="AC94" s="291"/>
      <c r="AD94" s="311"/>
      <c r="AE94" s="157"/>
      <c r="AF94" s="157"/>
      <c r="AG94" s="157"/>
      <c r="AH94" s="157"/>
      <c r="AI94" s="157"/>
      <c r="AJ94" s="311"/>
      <c r="AK94" s="309"/>
      <c r="AL94" s="309"/>
      <c r="AM94" s="309"/>
      <c r="AN94" s="309"/>
      <c r="AO94" s="309"/>
      <c r="AP94" s="309"/>
      <c r="AQ94" s="317"/>
      <c r="CG94" s="42"/>
      <c r="CH94" s="42"/>
      <c r="CI94" s="42"/>
      <c r="CJ94" s="42"/>
      <c r="CK94" s="42"/>
      <c r="CL94" s="42"/>
    </row>
    <row r="95" spans="1:90" ht="16.149999999999999" customHeight="1" x14ac:dyDescent="0.2">
      <c r="A95" s="184" t="s">
        <v>102</v>
      </c>
      <c r="B95" s="16"/>
      <c r="C95" s="7"/>
      <c r="D95" s="14"/>
      <c r="E95" s="1"/>
      <c r="F95" s="49"/>
      <c r="G95" s="157"/>
      <c r="H95" s="157"/>
      <c r="I95" s="157"/>
      <c r="J95" s="157"/>
      <c r="K95" s="265"/>
      <c r="L95" s="238"/>
      <c r="M95" s="157"/>
      <c r="N95" s="157"/>
      <c r="O95" s="157"/>
      <c r="P95" s="157"/>
      <c r="Q95" s="157"/>
      <c r="R95" s="157"/>
      <c r="S95" s="157"/>
      <c r="T95" s="157"/>
      <c r="U95" s="175"/>
      <c r="V95" s="311"/>
      <c r="W95" s="311"/>
      <c r="X95" s="311"/>
      <c r="Y95" s="309"/>
      <c r="Z95" s="309"/>
      <c r="AA95" s="309"/>
      <c r="AB95" s="309"/>
      <c r="AC95" s="291"/>
      <c r="AD95" s="311"/>
      <c r="AE95" s="157"/>
      <c r="AF95" s="157"/>
      <c r="AG95" s="157"/>
      <c r="AH95" s="157"/>
      <c r="AI95" s="157"/>
      <c r="AJ95" s="311"/>
      <c r="AK95" s="309"/>
      <c r="AL95" s="309"/>
      <c r="AM95" s="309"/>
      <c r="AN95" s="309"/>
      <c r="AO95" s="309"/>
      <c r="AP95" s="309"/>
      <c r="AQ95" s="317"/>
      <c r="CG95" s="42"/>
      <c r="CH95" s="42"/>
      <c r="CI95" s="42"/>
      <c r="CJ95" s="42"/>
      <c r="CK95" s="42"/>
      <c r="CL95" s="42"/>
    </row>
    <row r="96" spans="1:90" ht="16.149999999999999" customHeight="1" x14ac:dyDescent="0.2">
      <c r="A96" s="184" t="s">
        <v>103</v>
      </c>
      <c r="B96" s="16"/>
      <c r="C96" s="7"/>
      <c r="D96" s="14"/>
      <c r="E96" s="1"/>
      <c r="F96" s="49"/>
      <c r="G96" s="157"/>
      <c r="H96" s="157"/>
      <c r="I96" s="157"/>
      <c r="J96" s="157"/>
      <c r="K96" s="265"/>
      <c r="L96" s="238"/>
      <c r="M96" s="157"/>
      <c r="N96" s="157"/>
      <c r="O96" s="157"/>
      <c r="P96" s="157"/>
      <c r="Q96" s="157"/>
      <c r="R96" s="157"/>
      <c r="S96" s="157"/>
      <c r="T96" s="157"/>
      <c r="U96" s="175"/>
      <c r="V96" s="311"/>
      <c r="W96" s="311"/>
      <c r="X96" s="311"/>
      <c r="Y96" s="309"/>
      <c r="Z96" s="309"/>
      <c r="AA96" s="309"/>
      <c r="AB96" s="309"/>
      <c r="AC96" s="291"/>
      <c r="AD96" s="311"/>
      <c r="AE96" s="157"/>
      <c r="AF96" s="157"/>
      <c r="AG96" s="157"/>
      <c r="AH96" s="157"/>
      <c r="AI96" s="157"/>
      <c r="AJ96" s="311"/>
      <c r="AK96" s="309"/>
      <c r="AL96" s="309"/>
      <c r="AM96" s="309"/>
      <c r="AN96" s="309"/>
      <c r="AO96" s="309"/>
      <c r="AP96" s="309"/>
      <c r="AQ96" s="317"/>
      <c r="CG96" s="42"/>
      <c r="CH96" s="42"/>
      <c r="CI96" s="42"/>
      <c r="CJ96" s="42"/>
      <c r="CK96" s="42"/>
      <c r="CL96" s="42"/>
    </row>
    <row r="97" spans="1:90" ht="16.149999999999999" customHeight="1" x14ac:dyDescent="0.2">
      <c r="A97" s="184" t="s">
        <v>104</v>
      </c>
      <c r="B97" s="16">
        <v>1</v>
      </c>
      <c r="C97" s="7"/>
      <c r="D97" s="14"/>
      <c r="E97" s="1"/>
      <c r="F97" s="49"/>
      <c r="G97" s="157"/>
      <c r="H97" s="157"/>
      <c r="I97" s="157"/>
      <c r="J97" s="157"/>
      <c r="K97" s="265"/>
      <c r="L97" s="238"/>
      <c r="M97" s="157"/>
      <c r="N97" s="157"/>
      <c r="O97" s="157"/>
      <c r="P97" s="157"/>
      <c r="Q97" s="157"/>
      <c r="R97" s="157"/>
      <c r="S97" s="157"/>
      <c r="T97" s="157"/>
      <c r="U97" s="175"/>
      <c r="V97" s="311"/>
      <c r="W97" s="311"/>
      <c r="X97" s="311"/>
      <c r="Y97" s="309"/>
      <c r="Z97" s="309"/>
      <c r="AA97" s="309"/>
      <c r="AB97" s="309"/>
      <c r="AC97" s="291"/>
      <c r="AD97" s="311"/>
      <c r="AE97" s="157"/>
      <c r="AF97" s="157"/>
      <c r="AG97" s="157"/>
      <c r="AH97" s="157"/>
      <c r="AI97" s="157"/>
      <c r="AJ97" s="311"/>
      <c r="AK97" s="309"/>
      <c r="AL97" s="309"/>
      <c r="AM97" s="309"/>
      <c r="AN97" s="309"/>
      <c r="AO97" s="309"/>
      <c r="AP97" s="309"/>
      <c r="AQ97" s="317"/>
      <c r="CG97" s="42"/>
      <c r="CH97" s="42"/>
      <c r="CI97" s="42"/>
      <c r="CJ97" s="42"/>
      <c r="CK97" s="42"/>
      <c r="CL97" s="42"/>
    </row>
    <row r="98" spans="1:90" ht="16.149999999999999" customHeight="1" x14ac:dyDescent="0.2">
      <c r="A98" s="319" t="s">
        <v>17</v>
      </c>
      <c r="B98" s="320">
        <f>SUM(B93:B97)</f>
        <v>5</v>
      </c>
      <c r="C98" s="268">
        <f>SUM(C93:C97)</f>
        <v>0</v>
      </c>
      <c r="D98" s="321">
        <f>SUM(D93:D97)</f>
        <v>0</v>
      </c>
      <c r="E98" s="1"/>
      <c r="F98" s="49"/>
      <c r="G98" s="157"/>
      <c r="H98" s="157"/>
      <c r="I98" s="157"/>
      <c r="J98" s="157"/>
      <c r="K98" s="265"/>
      <c r="L98" s="238"/>
      <c r="M98" s="157"/>
      <c r="N98" s="157"/>
      <c r="O98" s="157"/>
      <c r="P98" s="157"/>
      <c r="Q98" s="157"/>
      <c r="R98" s="157"/>
      <c r="S98" s="157"/>
      <c r="T98" s="157"/>
      <c r="U98" s="175"/>
      <c r="V98" s="311"/>
      <c r="W98" s="311"/>
      <c r="X98" s="311"/>
      <c r="Y98" s="309"/>
      <c r="Z98" s="309"/>
      <c r="AA98" s="309"/>
      <c r="AB98" s="309"/>
      <c r="AC98" s="291"/>
      <c r="AD98" s="311"/>
      <c r="AE98" s="157"/>
      <c r="AF98" s="157"/>
      <c r="AG98" s="157"/>
      <c r="AH98" s="157"/>
      <c r="AI98" s="157"/>
      <c r="AJ98" s="311"/>
      <c r="AK98" s="309"/>
      <c r="AL98" s="309"/>
      <c r="AM98" s="309"/>
      <c r="AN98" s="309"/>
      <c r="AO98" s="309"/>
      <c r="AP98" s="309"/>
      <c r="AQ98" s="317"/>
      <c r="CG98" s="42"/>
      <c r="CH98" s="42"/>
      <c r="CI98" s="42"/>
      <c r="CJ98" s="42"/>
      <c r="CK98" s="42"/>
      <c r="CL98" s="42"/>
    </row>
    <row r="99" spans="1:90" ht="31.15" customHeight="1" x14ac:dyDescent="0.2">
      <c r="A99" s="270" t="s">
        <v>105</v>
      </c>
      <c r="B99" s="271"/>
      <c r="C99" s="271"/>
      <c r="D99" s="271"/>
      <c r="E99" s="272"/>
      <c r="F99" s="272"/>
      <c r="G99" s="273"/>
      <c r="H99" s="273"/>
      <c r="I99" s="273"/>
      <c r="J99" s="88"/>
      <c r="K99" s="89"/>
      <c r="L99" s="88"/>
      <c r="M99" s="88"/>
      <c r="N99" s="157"/>
      <c r="O99" s="157"/>
      <c r="P99" s="157"/>
      <c r="Q99" s="157"/>
      <c r="R99" s="157"/>
      <c r="S99" s="157"/>
      <c r="T99" s="157"/>
      <c r="U99" s="308"/>
      <c r="V99" s="311"/>
      <c r="W99" s="311"/>
      <c r="X99" s="311"/>
      <c r="Y99" s="311"/>
      <c r="Z99" s="311"/>
      <c r="AA99" s="311"/>
      <c r="AB99" s="292"/>
      <c r="AC99" s="311"/>
      <c r="AD99" s="157"/>
      <c r="AE99" s="157"/>
      <c r="AF99" s="157"/>
      <c r="AG99" s="157"/>
      <c r="AH99" s="157"/>
      <c r="AI99" s="311"/>
      <c r="AJ99" s="311"/>
      <c r="AK99" s="311"/>
      <c r="AL99" s="311"/>
      <c r="AM99" s="311"/>
      <c r="AN99" s="311"/>
      <c r="AO99" s="311"/>
      <c r="AP99" s="317"/>
      <c r="CG99" s="42"/>
      <c r="CH99" s="42"/>
      <c r="CI99" s="42"/>
      <c r="CJ99" s="42"/>
      <c r="CK99" s="42"/>
      <c r="CL99" s="42"/>
    </row>
    <row r="100" spans="1:90" ht="16.149999999999999" customHeight="1" x14ac:dyDescent="0.2">
      <c r="A100" s="620" t="s">
        <v>19</v>
      </c>
      <c r="B100" s="629" t="s">
        <v>28</v>
      </c>
      <c r="C100" s="630"/>
      <c r="D100" s="631"/>
      <c r="E100" s="589" t="s">
        <v>29</v>
      </c>
      <c r="F100" s="590"/>
      <c r="G100" s="590"/>
      <c r="H100" s="590"/>
      <c r="I100" s="590"/>
      <c r="J100" s="590"/>
      <c r="K100" s="590"/>
      <c r="L100" s="590"/>
      <c r="M100" s="590"/>
      <c r="N100" s="322"/>
      <c r="O100" s="157"/>
      <c r="P100" s="157"/>
      <c r="Q100" s="157"/>
      <c r="R100" s="157"/>
      <c r="S100" s="157"/>
      <c r="T100" s="157"/>
      <c r="U100" s="157"/>
      <c r="V100" s="175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311"/>
      <c r="AK100" s="311"/>
      <c r="AL100" s="311"/>
      <c r="AM100" s="311"/>
      <c r="AN100" s="311"/>
      <c r="AO100" s="311"/>
      <c r="AP100" s="311"/>
      <c r="AQ100" s="317"/>
      <c r="CG100" s="42"/>
      <c r="CH100" s="42"/>
      <c r="CI100" s="42"/>
      <c r="CJ100" s="42"/>
      <c r="CK100" s="42"/>
      <c r="CL100" s="42"/>
    </row>
    <row r="101" spans="1:90" ht="16.149999999999999" customHeight="1" x14ac:dyDescent="0.2">
      <c r="A101" s="585"/>
      <c r="B101" s="589"/>
      <c r="C101" s="590"/>
      <c r="D101" s="591"/>
      <c r="E101" s="632" t="s">
        <v>22</v>
      </c>
      <c r="F101" s="634"/>
      <c r="G101" s="632" t="s">
        <v>23</v>
      </c>
      <c r="H101" s="634"/>
      <c r="I101" s="632" t="s">
        <v>24</v>
      </c>
      <c r="J101" s="634"/>
      <c r="K101" s="632" t="s">
        <v>21</v>
      </c>
      <c r="L101" s="634"/>
      <c r="M101" s="632" t="s">
        <v>20</v>
      </c>
      <c r="N101" s="634"/>
      <c r="O101" s="157"/>
      <c r="P101" s="157"/>
      <c r="Q101" s="157"/>
      <c r="R101" s="157"/>
      <c r="S101" s="157"/>
      <c r="T101" s="157"/>
      <c r="U101" s="157"/>
      <c r="V101" s="157"/>
      <c r="W101" s="175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311"/>
      <c r="AK101" s="311"/>
      <c r="AL101" s="311"/>
      <c r="AM101" s="311"/>
      <c r="AN101" s="311"/>
      <c r="AO101" s="311"/>
      <c r="AP101" s="311"/>
      <c r="AQ101" s="317"/>
      <c r="CG101" s="42"/>
      <c r="CH101" s="42"/>
      <c r="CI101" s="42"/>
      <c r="CJ101" s="42"/>
      <c r="CK101" s="42"/>
      <c r="CL101" s="42"/>
    </row>
    <row r="102" spans="1:90" ht="16.149999999999999" customHeight="1" x14ac:dyDescent="0.2">
      <c r="A102" s="569"/>
      <c r="B102" s="76" t="s">
        <v>14</v>
      </c>
      <c r="C102" s="13" t="s">
        <v>15</v>
      </c>
      <c r="D102" s="55" t="s">
        <v>16</v>
      </c>
      <c r="E102" s="32" t="s">
        <v>15</v>
      </c>
      <c r="F102" s="323" t="s">
        <v>16</v>
      </c>
      <c r="G102" s="32" t="s">
        <v>15</v>
      </c>
      <c r="H102" s="323" t="s">
        <v>16</v>
      </c>
      <c r="I102" s="32" t="s">
        <v>15</v>
      </c>
      <c r="J102" s="323" t="s">
        <v>16</v>
      </c>
      <c r="K102" s="32" t="s">
        <v>15</v>
      </c>
      <c r="L102" s="323" t="s">
        <v>16</v>
      </c>
      <c r="M102" s="32" t="s">
        <v>15</v>
      </c>
      <c r="N102" s="323" t="s">
        <v>16</v>
      </c>
      <c r="O102" s="276"/>
      <c r="P102" s="157"/>
      <c r="Q102" s="265"/>
      <c r="R102" s="157"/>
      <c r="S102" s="157"/>
      <c r="T102" s="157"/>
      <c r="U102" s="157"/>
      <c r="V102" s="157"/>
      <c r="W102" s="157"/>
      <c r="X102" s="157"/>
      <c r="Y102" s="157"/>
      <c r="Z102" s="157"/>
      <c r="AA102" s="175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CG102" s="42"/>
      <c r="CH102" s="42"/>
      <c r="CI102" s="42"/>
      <c r="CJ102" s="42"/>
      <c r="CK102" s="42"/>
      <c r="CL102" s="42"/>
    </row>
    <row r="103" spans="1:90" ht="16.149999999999999" customHeight="1" x14ac:dyDescent="0.2">
      <c r="A103" s="64" t="s">
        <v>106</v>
      </c>
      <c r="B103" s="90">
        <f>SUM(C103:D103)</f>
        <v>0</v>
      </c>
      <c r="C103" s="91">
        <f>SUM(E103+G103+I103+K103+M103)</f>
        <v>0</v>
      </c>
      <c r="D103" s="2">
        <f>SUM(F103+H103+J103+L103+N103)</f>
        <v>0</v>
      </c>
      <c r="E103" s="277"/>
      <c r="F103" s="278"/>
      <c r="G103" s="277"/>
      <c r="H103" s="278"/>
      <c r="I103" s="277"/>
      <c r="J103" s="279"/>
      <c r="K103" s="277"/>
      <c r="L103" s="279"/>
      <c r="M103" s="280"/>
      <c r="N103" s="279"/>
      <c r="O103" s="324"/>
      <c r="P103" s="157"/>
      <c r="Q103" s="265"/>
      <c r="R103" s="157"/>
      <c r="S103" s="157"/>
      <c r="T103" s="157"/>
      <c r="U103" s="157"/>
      <c r="V103" s="157"/>
      <c r="W103" s="157"/>
      <c r="X103" s="157"/>
      <c r="Y103" s="157"/>
      <c r="Z103" s="157"/>
      <c r="AA103" s="175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CG103" s="42"/>
      <c r="CH103" s="42"/>
      <c r="CI103" s="42"/>
      <c r="CJ103" s="42"/>
      <c r="CK103" s="42"/>
      <c r="CL103" s="42"/>
    </row>
    <row r="104" spans="1:90" ht="25.15" customHeight="1" x14ac:dyDescent="0.2">
      <c r="A104" s="17" t="s">
        <v>107</v>
      </c>
      <c r="B104" s="45">
        <f>SUM(C104:D104)</f>
        <v>0</v>
      </c>
      <c r="C104" s="46">
        <f>SUM(E104+G104+I104+K104+M104)</f>
        <v>0</v>
      </c>
      <c r="D104" s="70">
        <f>SUM(F104+H104+J104+L104+N104)</f>
        <v>0</v>
      </c>
      <c r="E104" s="282"/>
      <c r="F104" s="283"/>
      <c r="G104" s="282"/>
      <c r="H104" s="284"/>
      <c r="I104" s="282"/>
      <c r="J104" s="283"/>
      <c r="K104" s="282"/>
      <c r="L104" s="283"/>
      <c r="M104" s="285"/>
      <c r="N104" s="284"/>
      <c r="O104" s="324"/>
      <c r="P104" s="157"/>
      <c r="Q104" s="265"/>
      <c r="R104" s="157"/>
      <c r="S104" s="157"/>
      <c r="T104" s="157"/>
      <c r="U104" s="157"/>
      <c r="V104" s="157"/>
      <c r="W104" s="157"/>
      <c r="X104" s="157"/>
      <c r="Y104" s="157"/>
      <c r="Z104" s="157"/>
      <c r="AA104" s="175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CG104" s="42"/>
      <c r="CH104" s="42"/>
      <c r="CI104" s="42"/>
      <c r="CJ104" s="42"/>
      <c r="CK104" s="42"/>
      <c r="CL104" s="42"/>
    </row>
    <row r="105" spans="1:90" x14ac:dyDescent="0.2">
      <c r="A105" s="271"/>
      <c r="B105" s="157"/>
      <c r="C105" s="265"/>
      <c r="D105" s="157"/>
      <c r="E105" s="157"/>
      <c r="F105" s="157"/>
      <c r="G105" s="157"/>
      <c r="H105" s="157"/>
      <c r="I105" s="157"/>
      <c r="J105" s="157"/>
      <c r="K105" s="157"/>
      <c r="L105" s="157"/>
      <c r="M105" s="175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</row>
    <row r="106" spans="1:90" x14ac:dyDescent="0.2">
      <c r="O106" s="51"/>
      <c r="P106" s="51"/>
      <c r="Q106" s="51"/>
      <c r="R106" s="51"/>
      <c r="S106" s="51"/>
    </row>
    <row r="107" spans="1:90" x14ac:dyDescent="0.2">
      <c r="O107" s="51"/>
      <c r="P107" s="51"/>
      <c r="Q107" s="51"/>
      <c r="R107" s="51"/>
      <c r="S107" s="51"/>
    </row>
    <row r="108" spans="1:90" x14ac:dyDescent="0.2">
      <c r="O108" s="51"/>
      <c r="P108" s="51"/>
      <c r="Q108" s="51"/>
      <c r="R108" s="51"/>
      <c r="S108" s="51"/>
    </row>
    <row r="109" spans="1:90" x14ac:dyDescent="0.2">
      <c r="O109" s="51"/>
      <c r="P109" s="51"/>
      <c r="Q109" s="51"/>
      <c r="R109" s="51"/>
      <c r="S109" s="51"/>
    </row>
    <row r="110" spans="1:90" x14ac:dyDescent="0.2">
      <c r="O110" s="51"/>
      <c r="P110" s="51"/>
      <c r="Q110" s="51"/>
      <c r="R110" s="51"/>
      <c r="S110" s="51"/>
    </row>
    <row r="111" spans="1:90" x14ac:dyDescent="0.2">
      <c r="O111" s="51"/>
      <c r="P111" s="51"/>
      <c r="Q111" s="51"/>
      <c r="R111" s="51"/>
      <c r="S111" s="51"/>
    </row>
    <row r="185" spans="1:104" ht="14.25" customHeight="1" x14ac:dyDescent="0.2"/>
    <row r="186" spans="1:104" s="52" customFormat="1" ht="16.5" hidden="1" customHeight="1" x14ac:dyDescent="0.2">
      <c r="A186" s="52">
        <f>SUM(C23,C24:C26,C30,C43:C44,C49:C70,B103:B104,B82:D89,B98,C35:C38,C74:J77)</f>
        <v>1327</v>
      </c>
      <c r="B186" s="52">
        <f>SUM(CG8:CL104)</f>
        <v>0</v>
      </c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</row>
    <row r="187" spans="1:104" ht="16.5" customHeight="1" x14ac:dyDescent="0.2"/>
    <row r="188" spans="1:104" ht="15.6" customHeight="1" x14ac:dyDescent="0.2"/>
  </sheetData>
  <mergeCells count="124">
    <mergeCell ref="A80:A81"/>
    <mergeCell ref="B80:B81"/>
    <mergeCell ref="C80:C81"/>
    <mergeCell ref="D80:D81"/>
    <mergeCell ref="B91:B92"/>
    <mergeCell ref="C91:D91"/>
    <mergeCell ref="A100:A102"/>
    <mergeCell ref="B100:D101"/>
    <mergeCell ref="E100:M100"/>
    <mergeCell ref="E101:F101"/>
    <mergeCell ref="G101:H101"/>
    <mergeCell ref="I101:J101"/>
    <mergeCell ref="K101:L101"/>
    <mergeCell ref="M101:N101"/>
    <mergeCell ref="A91:A92"/>
    <mergeCell ref="A72:B73"/>
    <mergeCell ref="C72:D72"/>
    <mergeCell ref="E72:F72"/>
    <mergeCell ref="G72:H72"/>
    <mergeCell ref="I72:J72"/>
    <mergeCell ref="A74:B74"/>
    <mergeCell ref="A75:B75"/>
    <mergeCell ref="A76:B76"/>
    <mergeCell ref="A77:B77"/>
    <mergeCell ref="AN46:AN48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F28:AG28"/>
    <mergeCell ref="AH28:AI28"/>
    <mergeCell ref="AJ28:AK28"/>
    <mergeCell ref="AL28:AM28"/>
    <mergeCell ref="C40:E41"/>
    <mergeCell ref="F40:AM40"/>
    <mergeCell ref="AN40:AN42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13:A23"/>
    <mergeCell ref="A25:A26"/>
    <mergeCell ref="A28:A29"/>
    <mergeCell ref="B28:B29"/>
    <mergeCell ref="C28:E28"/>
    <mergeCell ref="F28:G28"/>
    <mergeCell ref="H28:I28"/>
    <mergeCell ref="J28:K28"/>
    <mergeCell ref="L28:M28"/>
    <mergeCell ref="A6:W6"/>
    <mergeCell ref="A10:A12"/>
    <mergeCell ref="B10:B12"/>
    <mergeCell ref="C10:E11"/>
    <mergeCell ref="F10:AM10"/>
    <mergeCell ref="AN10:AN12"/>
    <mergeCell ref="AO10:AO12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49:A54"/>
    <mergeCell ref="A55:A56"/>
    <mergeCell ref="A57:A60"/>
    <mergeCell ref="A61:A62"/>
    <mergeCell ref="A63:A64"/>
    <mergeCell ref="A65:A70"/>
    <mergeCell ref="C33:C34"/>
    <mergeCell ref="A33:A34"/>
    <mergeCell ref="B33:B34"/>
    <mergeCell ref="A35:A36"/>
    <mergeCell ref="A37:A38"/>
    <mergeCell ref="A40:B42"/>
    <mergeCell ref="A45:M45"/>
    <mergeCell ref="A46:B48"/>
    <mergeCell ref="C46:E47"/>
    <mergeCell ref="F46:AM46"/>
  </mergeCells>
  <dataValidations count="2">
    <dataValidation type="whole" allowBlank="1" showInputMessage="1" showErrorMessage="1" errorTitle="Error de ingreso" error="Debe ingresar sólo números." sqref="F13:AO22 F24:AO26 B30 F30:AM30 C35:C38 F43:AN44 F49:AN70 C74:J77 B82:D89 B93:D97 E103:N104" xr:uid="{00000000-0002-0000-0100-000000000000}">
      <formula1>0</formula1>
      <formula2>99999</formula2>
    </dataValidation>
    <dataValidation allowBlank="1" showInputMessage="1" showErrorMessage="1" errorTitle="ERROR" error="Por Favor ingrese solo Números." sqref="E105:N1048576 K71:N102 C78:D81 A1:A1048576 B98:D1048576 B90:D92 F31:AM42 F45:AN48 F71:J73 E78:J102 D1:E73 F27:AM29 O71:AN1048576 C39:C73 C1:C34 AN27:AN42 B31:B81 B1:B29 F23:AO23 AP1:XFD1048576 AO27:AO1048576 F1:AO12" xr:uid="{00000000-0002-0000-0100-000001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188"/>
  <sheetViews>
    <sheetView workbookViewId="0">
      <selection activeCell="B93" sqref="B93:D97"/>
    </sheetView>
  </sheetViews>
  <sheetFormatPr baseColWidth="10" defaultColWidth="11.42578125" defaultRowHeight="14.25" x14ac:dyDescent="0.2"/>
  <cols>
    <col min="1" max="1" width="48.140625" style="37" customWidth="1"/>
    <col min="2" max="2" width="23.28515625" style="37" customWidth="1"/>
    <col min="3" max="3" width="14.85546875" style="37" customWidth="1"/>
    <col min="4" max="4" width="16.28515625" style="37" customWidth="1"/>
    <col min="5" max="73" width="11.42578125" style="37"/>
    <col min="74" max="75" width="12.140625" style="37" customWidth="1"/>
    <col min="76" max="77" width="12.140625" style="38" customWidth="1"/>
    <col min="78" max="78" width="12.28515625" style="38" customWidth="1"/>
    <col min="79" max="104" width="12.28515625" style="39" hidden="1" customWidth="1"/>
    <col min="105" max="105" width="12.28515625" style="37" customWidth="1"/>
    <col min="106" max="16384" width="11.42578125" style="37"/>
  </cols>
  <sheetData>
    <row r="1" spans="1:90" ht="16.149999999999999" customHeight="1" x14ac:dyDescent="0.2">
      <c r="A1" s="36" t="s">
        <v>0</v>
      </c>
    </row>
    <row r="2" spans="1:90" ht="16.149999999999999" customHeight="1" x14ac:dyDescent="0.2">
      <c r="A2" s="36" t="str">
        <f>CONCATENATE("COMUNA: ",[3]NOMBRE!B2," - ","( ",[3]NOMBRE!C2,[3]NOMBRE!D2,[3]NOMBRE!E2,[3]NOMBRE!F2,[3]NOMBRE!G2," )")</f>
        <v>COMUNA: LINARES - ( 07401 )</v>
      </c>
    </row>
    <row r="3" spans="1:90" ht="16.149999999999999" customHeight="1" x14ac:dyDescent="0.2">
      <c r="A3" s="36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</row>
    <row r="4" spans="1:90" ht="16.149999999999999" customHeight="1" x14ac:dyDescent="0.2">
      <c r="A4" s="36" t="str">
        <f>CONCATENATE("MES: ",[3]NOMBRE!B6," - ","( ",[3]NOMBRE!C6,[3]NOMBRE!D6," )")</f>
        <v>MES: FEBRERO - ( 02 )</v>
      </c>
    </row>
    <row r="5" spans="1:90" ht="16.149999999999999" customHeight="1" x14ac:dyDescent="0.2">
      <c r="A5" s="36" t="str">
        <f>CONCATENATE("AÑO: ",[3]NOMBRE!B7)</f>
        <v>AÑO: 2018</v>
      </c>
    </row>
    <row r="6" spans="1:90" ht="15" x14ac:dyDescent="0.2">
      <c r="A6" s="584" t="s">
        <v>30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spans="1:90" ht="15" x14ac:dyDescent="0.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1:90" ht="31.15" customHeight="1" x14ac:dyDescent="0.2">
      <c r="A8" s="103" t="s">
        <v>31</v>
      </c>
      <c r="B8" s="104"/>
      <c r="C8" s="105"/>
      <c r="D8" s="105"/>
      <c r="E8" s="105"/>
      <c r="F8" s="105"/>
      <c r="G8" s="105"/>
      <c r="H8" s="105"/>
      <c r="I8" s="106"/>
      <c r="J8" s="104"/>
      <c r="K8" s="107"/>
      <c r="L8" s="105"/>
      <c r="M8" s="56"/>
      <c r="N8" s="56"/>
      <c r="O8" s="56"/>
      <c r="P8" s="56"/>
      <c r="Q8" s="56"/>
      <c r="R8" s="56"/>
      <c r="S8" s="56"/>
      <c r="T8" s="56"/>
      <c r="U8" s="56"/>
      <c r="V8" s="108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CG8" s="42"/>
      <c r="CH8" s="42"/>
      <c r="CI8" s="42"/>
      <c r="CJ8" s="42"/>
      <c r="CK8" s="42"/>
      <c r="CL8" s="42"/>
    </row>
    <row r="9" spans="1:90" ht="31.15" customHeight="1" x14ac:dyDescent="0.2">
      <c r="A9" s="109" t="s">
        <v>32</v>
      </c>
      <c r="B9" s="110"/>
      <c r="C9" s="110"/>
      <c r="D9" s="110"/>
      <c r="E9" s="110"/>
      <c r="F9" s="110"/>
      <c r="G9" s="110"/>
      <c r="H9" s="110"/>
      <c r="I9" s="110"/>
      <c r="J9" s="110"/>
      <c r="K9" s="111"/>
      <c r="L9" s="110"/>
      <c r="M9" s="112"/>
      <c r="N9" s="112"/>
      <c r="O9" s="56"/>
      <c r="P9" s="56"/>
      <c r="Q9" s="56"/>
      <c r="R9" s="56"/>
      <c r="S9" s="56"/>
      <c r="T9" s="56"/>
      <c r="U9" s="56"/>
      <c r="V9" s="108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8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CG9" s="42"/>
      <c r="CH9" s="42"/>
      <c r="CI9" s="42"/>
      <c r="CJ9" s="42"/>
      <c r="CK9" s="42"/>
      <c r="CL9" s="42"/>
    </row>
    <row r="10" spans="1:90" ht="25.15" customHeight="1" x14ac:dyDescent="0.2">
      <c r="A10" s="620" t="s">
        <v>19</v>
      </c>
      <c r="B10" s="620" t="s">
        <v>33</v>
      </c>
      <c r="C10" s="629" t="s">
        <v>28</v>
      </c>
      <c r="D10" s="630"/>
      <c r="E10" s="631"/>
      <c r="F10" s="632" t="s">
        <v>29</v>
      </c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3"/>
      <c r="AL10" s="633"/>
      <c r="AM10" s="634"/>
      <c r="AN10" s="631" t="s">
        <v>1</v>
      </c>
      <c r="AO10" s="635" t="s">
        <v>18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CG10" s="42"/>
      <c r="CH10" s="42"/>
      <c r="CI10" s="42"/>
      <c r="CJ10" s="42"/>
      <c r="CK10" s="42"/>
      <c r="CL10" s="42"/>
    </row>
    <row r="11" spans="1:90" ht="16.149999999999999" customHeight="1" x14ac:dyDescent="0.2">
      <c r="A11" s="585"/>
      <c r="B11" s="585"/>
      <c r="C11" s="589"/>
      <c r="D11" s="590"/>
      <c r="E11" s="591"/>
      <c r="F11" s="632" t="s">
        <v>22</v>
      </c>
      <c r="G11" s="634"/>
      <c r="H11" s="632" t="s">
        <v>23</v>
      </c>
      <c r="I11" s="634"/>
      <c r="J11" s="632" t="s">
        <v>24</v>
      </c>
      <c r="K11" s="634"/>
      <c r="L11" s="632" t="s">
        <v>21</v>
      </c>
      <c r="M11" s="634"/>
      <c r="N11" s="632" t="s">
        <v>20</v>
      </c>
      <c r="O11" s="634"/>
      <c r="P11" s="636" t="s">
        <v>2</v>
      </c>
      <c r="Q11" s="637"/>
      <c r="R11" s="636" t="s">
        <v>3</v>
      </c>
      <c r="S11" s="637"/>
      <c r="T11" s="636" t="s">
        <v>4</v>
      </c>
      <c r="U11" s="637"/>
      <c r="V11" s="636" t="s">
        <v>5</v>
      </c>
      <c r="W11" s="637"/>
      <c r="X11" s="636" t="s">
        <v>6</v>
      </c>
      <c r="Y11" s="637"/>
      <c r="Z11" s="636" t="s">
        <v>7</v>
      </c>
      <c r="AA11" s="637"/>
      <c r="AB11" s="636" t="s">
        <v>8</v>
      </c>
      <c r="AC11" s="637"/>
      <c r="AD11" s="636" t="s">
        <v>9</v>
      </c>
      <c r="AE11" s="637"/>
      <c r="AF11" s="636" t="s">
        <v>10</v>
      </c>
      <c r="AG11" s="637"/>
      <c r="AH11" s="636" t="s">
        <v>11</v>
      </c>
      <c r="AI11" s="637"/>
      <c r="AJ11" s="636" t="s">
        <v>12</v>
      </c>
      <c r="AK11" s="637"/>
      <c r="AL11" s="636" t="s">
        <v>13</v>
      </c>
      <c r="AM11" s="637"/>
      <c r="AN11" s="595"/>
      <c r="AO11" s="597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CG11" s="42"/>
      <c r="CH11" s="42"/>
      <c r="CI11" s="42"/>
      <c r="CJ11" s="42"/>
      <c r="CK11" s="42"/>
      <c r="CL11" s="42"/>
    </row>
    <row r="12" spans="1:90" ht="16.149999999999999" customHeight="1" x14ac:dyDescent="0.2">
      <c r="A12" s="569"/>
      <c r="B12" s="569"/>
      <c r="C12" s="325" t="s">
        <v>14</v>
      </c>
      <c r="D12" s="326" t="s">
        <v>15</v>
      </c>
      <c r="E12" s="54" t="s">
        <v>16</v>
      </c>
      <c r="F12" s="32" t="s">
        <v>15</v>
      </c>
      <c r="G12" s="54" t="s">
        <v>16</v>
      </c>
      <c r="H12" s="32" t="s">
        <v>15</v>
      </c>
      <c r="I12" s="54" t="s">
        <v>16</v>
      </c>
      <c r="J12" s="32" t="s">
        <v>15</v>
      </c>
      <c r="K12" s="54" t="s">
        <v>16</v>
      </c>
      <c r="L12" s="32" t="s">
        <v>15</v>
      </c>
      <c r="M12" s="54" t="s">
        <v>16</v>
      </c>
      <c r="N12" s="32" t="s">
        <v>15</v>
      </c>
      <c r="O12" s="54" t="s">
        <v>16</v>
      </c>
      <c r="P12" s="32" t="s">
        <v>15</v>
      </c>
      <c r="Q12" s="54" t="s">
        <v>16</v>
      </c>
      <c r="R12" s="32" t="s">
        <v>15</v>
      </c>
      <c r="S12" s="54" t="s">
        <v>16</v>
      </c>
      <c r="T12" s="32" t="s">
        <v>15</v>
      </c>
      <c r="U12" s="54" t="s">
        <v>16</v>
      </c>
      <c r="V12" s="32" t="s">
        <v>15</v>
      </c>
      <c r="W12" s="54" t="s">
        <v>16</v>
      </c>
      <c r="X12" s="32" t="s">
        <v>15</v>
      </c>
      <c r="Y12" s="54" t="s">
        <v>16</v>
      </c>
      <c r="Z12" s="32" t="s">
        <v>15</v>
      </c>
      <c r="AA12" s="54" t="s">
        <v>16</v>
      </c>
      <c r="AB12" s="32" t="s">
        <v>15</v>
      </c>
      <c r="AC12" s="54" t="s">
        <v>16</v>
      </c>
      <c r="AD12" s="32" t="s">
        <v>15</v>
      </c>
      <c r="AE12" s="54" t="s">
        <v>16</v>
      </c>
      <c r="AF12" s="32" t="s">
        <v>15</v>
      </c>
      <c r="AG12" s="54" t="s">
        <v>16</v>
      </c>
      <c r="AH12" s="32" t="s">
        <v>15</v>
      </c>
      <c r="AI12" s="54" t="s">
        <v>16</v>
      </c>
      <c r="AJ12" s="32" t="s">
        <v>15</v>
      </c>
      <c r="AK12" s="54" t="s">
        <v>16</v>
      </c>
      <c r="AL12" s="32" t="s">
        <v>15</v>
      </c>
      <c r="AM12" s="54" t="s">
        <v>16</v>
      </c>
      <c r="AN12" s="591"/>
      <c r="AO12" s="598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CG12" s="42"/>
      <c r="CH12" s="42"/>
      <c r="CI12" s="42"/>
      <c r="CJ12" s="42"/>
      <c r="CK12" s="42"/>
      <c r="CL12" s="42"/>
    </row>
    <row r="13" spans="1:90" ht="16.149999999999999" customHeight="1" x14ac:dyDescent="0.2">
      <c r="A13" s="619" t="s">
        <v>34</v>
      </c>
      <c r="B13" s="65" t="s">
        <v>35</v>
      </c>
      <c r="C13" s="90">
        <f t="shared" ref="C13:C26" si="0">SUM(D13+E13)</f>
        <v>0</v>
      </c>
      <c r="D13" s="91">
        <f t="shared" ref="D13:D26" si="1">SUM(F13+H13+J13+L13+N13+P13+R13+T13+V13+X13+Z13+AB13+AD13+AF13+AH13+AJ13+AL13)</f>
        <v>0</v>
      </c>
      <c r="E13" s="2">
        <f t="shared" ref="E13:E26" si="2">SUM(G13+I13+K13+M13+O13+Q13+S13+U13+W13+Y13+AA13+AC13+AE13+AG13+AI13+AK13+AM13)</f>
        <v>0</v>
      </c>
      <c r="F13" s="3"/>
      <c r="G13" s="4"/>
      <c r="H13" s="3"/>
      <c r="I13" s="4"/>
      <c r="J13" s="3"/>
      <c r="K13" s="5"/>
      <c r="L13" s="3"/>
      <c r="M13" s="5"/>
      <c r="N13" s="3"/>
      <c r="O13" s="5"/>
      <c r="P13" s="3"/>
      <c r="Q13" s="5"/>
      <c r="R13" s="3"/>
      <c r="S13" s="5"/>
      <c r="T13" s="3"/>
      <c r="U13" s="5"/>
      <c r="V13" s="3"/>
      <c r="W13" s="5"/>
      <c r="X13" s="3"/>
      <c r="Y13" s="5"/>
      <c r="Z13" s="3"/>
      <c r="AA13" s="5"/>
      <c r="AB13" s="3"/>
      <c r="AC13" s="5"/>
      <c r="AD13" s="3"/>
      <c r="AE13" s="5"/>
      <c r="AF13" s="3"/>
      <c r="AG13" s="5"/>
      <c r="AH13" s="3"/>
      <c r="AI13" s="5"/>
      <c r="AJ13" s="3"/>
      <c r="AK13" s="5"/>
      <c r="AL13" s="21"/>
      <c r="AM13" s="5"/>
      <c r="AN13" s="4"/>
      <c r="AO13" s="4"/>
      <c r="AP13" s="6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40"/>
      <c r="BC13" s="40"/>
      <c r="BD13" s="40"/>
      <c r="CB13" s="41"/>
      <c r="CG13" s="42">
        <v>0</v>
      </c>
      <c r="CH13" s="42">
        <v>0</v>
      </c>
      <c r="CI13" s="42">
        <v>0</v>
      </c>
      <c r="CJ13" s="42"/>
      <c r="CK13" s="42"/>
      <c r="CL13" s="42"/>
    </row>
    <row r="14" spans="1:90" ht="16.149999999999999" customHeight="1" x14ac:dyDescent="0.2">
      <c r="A14" s="601"/>
      <c r="B14" s="66" t="s">
        <v>36</v>
      </c>
      <c r="C14" s="114">
        <f t="shared" si="0"/>
        <v>19</v>
      </c>
      <c r="D14" s="115">
        <f t="shared" si="1"/>
        <v>8</v>
      </c>
      <c r="E14" s="69">
        <f t="shared" si="2"/>
        <v>11</v>
      </c>
      <c r="F14" s="7"/>
      <c r="G14" s="14">
        <v>1</v>
      </c>
      <c r="H14" s="7">
        <v>3</v>
      </c>
      <c r="I14" s="14">
        <v>1</v>
      </c>
      <c r="J14" s="7"/>
      <c r="K14" s="8">
        <v>2</v>
      </c>
      <c r="L14" s="7">
        <v>3</v>
      </c>
      <c r="M14" s="8"/>
      <c r="N14" s="7"/>
      <c r="O14" s="8">
        <v>2</v>
      </c>
      <c r="P14" s="7">
        <v>1</v>
      </c>
      <c r="Q14" s="8"/>
      <c r="R14" s="7"/>
      <c r="S14" s="8"/>
      <c r="T14" s="7"/>
      <c r="U14" s="8">
        <v>3</v>
      </c>
      <c r="V14" s="7"/>
      <c r="W14" s="8">
        <v>2</v>
      </c>
      <c r="X14" s="7"/>
      <c r="Y14" s="8"/>
      <c r="Z14" s="7"/>
      <c r="AA14" s="8"/>
      <c r="AB14" s="7"/>
      <c r="AC14" s="8"/>
      <c r="AD14" s="7">
        <v>1</v>
      </c>
      <c r="AE14" s="8"/>
      <c r="AF14" s="7"/>
      <c r="AG14" s="8"/>
      <c r="AH14" s="7"/>
      <c r="AI14" s="8"/>
      <c r="AJ14" s="7"/>
      <c r="AK14" s="8"/>
      <c r="AL14" s="15"/>
      <c r="AM14" s="8"/>
      <c r="AN14" s="14">
        <v>19</v>
      </c>
      <c r="AO14" s="14">
        <v>0</v>
      </c>
      <c r="AP14" s="6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40"/>
      <c r="BC14" s="40"/>
      <c r="BD14" s="40"/>
      <c r="CA14" s="41"/>
      <c r="CB14" s="41"/>
      <c r="CG14" s="42">
        <v>0</v>
      </c>
      <c r="CH14" s="42">
        <v>0</v>
      </c>
      <c r="CI14" s="42">
        <v>0</v>
      </c>
      <c r="CJ14" s="42"/>
      <c r="CK14" s="42"/>
      <c r="CL14" s="42"/>
    </row>
    <row r="15" spans="1:90" ht="16.149999999999999" customHeight="1" x14ac:dyDescent="0.2">
      <c r="A15" s="601"/>
      <c r="B15" s="66" t="s">
        <v>37</v>
      </c>
      <c r="C15" s="114">
        <f t="shared" si="0"/>
        <v>398</v>
      </c>
      <c r="D15" s="115">
        <f t="shared" si="1"/>
        <v>166</v>
      </c>
      <c r="E15" s="69">
        <f t="shared" si="2"/>
        <v>232</v>
      </c>
      <c r="F15" s="7"/>
      <c r="G15" s="14"/>
      <c r="H15" s="7">
        <v>1</v>
      </c>
      <c r="I15" s="14">
        <v>2</v>
      </c>
      <c r="J15" s="7">
        <v>8</v>
      </c>
      <c r="K15" s="8">
        <v>2</v>
      </c>
      <c r="L15" s="7">
        <v>4</v>
      </c>
      <c r="M15" s="8">
        <v>1</v>
      </c>
      <c r="N15" s="7">
        <v>10</v>
      </c>
      <c r="O15" s="8">
        <v>3</v>
      </c>
      <c r="P15" s="7">
        <v>17</v>
      </c>
      <c r="Q15" s="8">
        <v>10</v>
      </c>
      <c r="R15" s="7">
        <v>15</v>
      </c>
      <c r="S15" s="8">
        <v>5</v>
      </c>
      <c r="T15" s="7">
        <v>12</v>
      </c>
      <c r="U15" s="8">
        <v>14</v>
      </c>
      <c r="V15" s="7">
        <v>15</v>
      </c>
      <c r="W15" s="8">
        <v>23</v>
      </c>
      <c r="X15" s="7">
        <v>17</v>
      </c>
      <c r="Y15" s="8">
        <v>27</v>
      </c>
      <c r="Z15" s="7">
        <v>13</v>
      </c>
      <c r="AA15" s="8">
        <v>33</v>
      </c>
      <c r="AB15" s="7">
        <v>20</v>
      </c>
      <c r="AC15" s="8">
        <v>40</v>
      </c>
      <c r="AD15" s="7">
        <v>9</v>
      </c>
      <c r="AE15" s="8">
        <v>30</v>
      </c>
      <c r="AF15" s="7">
        <v>14</v>
      </c>
      <c r="AG15" s="8">
        <v>23</v>
      </c>
      <c r="AH15" s="7">
        <v>6</v>
      </c>
      <c r="AI15" s="8">
        <v>7</v>
      </c>
      <c r="AJ15" s="7">
        <v>5</v>
      </c>
      <c r="AK15" s="8">
        <v>6</v>
      </c>
      <c r="AL15" s="15"/>
      <c r="AM15" s="8">
        <v>6</v>
      </c>
      <c r="AN15" s="14">
        <v>398</v>
      </c>
      <c r="AO15" s="14">
        <v>0</v>
      </c>
      <c r="AP15" s="6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40"/>
      <c r="BC15" s="40"/>
      <c r="BD15" s="40"/>
      <c r="CG15" s="42">
        <v>0</v>
      </c>
      <c r="CH15" s="42">
        <v>0</v>
      </c>
      <c r="CI15" s="42">
        <v>0</v>
      </c>
      <c r="CJ15" s="42"/>
      <c r="CK15" s="42"/>
      <c r="CL15" s="42"/>
    </row>
    <row r="16" spans="1:90" ht="16.149999999999999" customHeight="1" x14ac:dyDescent="0.2">
      <c r="A16" s="601"/>
      <c r="B16" s="66" t="s">
        <v>38</v>
      </c>
      <c r="C16" s="114">
        <f t="shared" si="0"/>
        <v>0</v>
      </c>
      <c r="D16" s="115">
        <f t="shared" si="1"/>
        <v>0</v>
      </c>
      <c r="E16" s="69">
        <f t="shared" si="2"/>
        <v>0</v>
      </c>
      <c r="F16" s="7"/>
      <c r="G16" s="14"/>
      <c r="H16" s="7"/>
      <c r="I16" s="14"/>
      <c r="J16" s="7"/>
      <c r="K16" s="8"/>
      <c r="L16" s="7"/>
      <c r="M16" s="8"/>
      <c r="N16" s="7"/>
      <c r="O16" s="8"/>
      <c r="P16" s="7"/>
      <c r="Q16" s="8"/>
      <c r="R16" s="7"/>
      <c r="S16" s="8"/>
      <c r="T16" s="7"/>
      <c r="U16" s="8"/>
      <c r="V16" s="7"/>
      <c r="W16" s="8"/>
      <c r="X16" s="7"/>
      <c r="Y16" s="8"/>
      <c r="Z16" s="7"/>
      <c r="AA16" s="8"/>
      <c r="AB16" s="7"/>
      <c r="AC16" s="8"/>
      <c r="AD16" s="7"/>
      <c r="AE16" s="8"/>
      <c r="AF16" s="7"/>
      <c r="AG16" s="8"/>
      <c r="AH16" s="7"/>
      <c r="AI16" s="8"/>
      <c r="AJ16" s="7"/>
      <c r="AK16" s="8"/>
      <c r="AL16" s="15"/>
      <c r="AM16" s="8"/>
      <c r="AN16" s="14"/>
      <c r="AO16" s="14"/>
      <c r="AP16" s="6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40"/>
      <c r="BC16" s="40"/>
      <c r="BD16" s="40"/>
      <c r="CB16" s="41"/>
      <c r="CG16" s="42">
        <v>0</v>
      </c>
      <c r="CH16" s="42">
        <v>0</v>
      </c>
      <c r="CI16" s="42">
        <v>0</v>
      </c>
      <c r="CJ16" s="42"/>
      <c r="CK16" s="42"/>
      <c r="CL16" s="42"/>
    </row>
    <row r="17" spans="1:90" ht="16.149999999999999" customHeight="1" x14ac:dyDescent="0.2">
      <c r="A17" s="601"/>
      <c r="B17" s="66" t="s">
        <v>39</v>
      </c>
      <c r="C17" s="114">
        <f t="shared" si="0"/>
        <v>102</v>
      </c>
      <c r="D17" s="115">
        <f t="shared" si="1"/>
        <v>49</v>
      </c>
      <c r="E17" s="69">
        <f t="shared" si="2"/>
        <v>53</v>
      </c>
      <c r="F17" s="7"/>
      <c r="G17" s="14"/>
      <c r="H17" s="7">
        <v>3</v>
      </c>
      <c r="I17" s="14">
        <v>1</v>
      </c>
      <c r="J17" s="7">
        <v>3</v>
      </c>
      <c r="K17" s="8"/>
      <c r="L17" s="7">
        <v>2</v>
      </c>
      <c r="M17" s="8">
        <v>3</v>
      </c>
      <c r="N17" s="7">
        <v>3</v>
      </c>
      <c r="O17" s="8">
        <v>4</v>
      </c>
      <c r="P17" s="7">
        <v>4</v>
      </c>
      <c r="Q17" s="8">
        <v>5</v>
      </c>
      <c r="R17" s="7">
        <v>9</v>
      </c>
      <c r="S17" s="8">
        <v>5</v>
      </c>
      <c r="T17" s="7">
        <v>3</v>
      </c>
      <c r="U17" s="8">
        <v>1</v>
      </c>
      <c r="V17" s="7">
        <v>1</v>
      </c>
      <c r="W17" s="8">
        <v>6</v>
      </c>
      <c r="X17" s="7">
        <v>3</v>
      </c>
      <c r="Y17" s="8">
        <v>5</v>
      </c>
      <c r="Z17" s="7">
        <v>7</v>
      </c>
      <c r="AA17" s="8">
        <v>13</v>
      </c>
      <c r="AB17" s="7">
        <v>5</v>
      </c>
      <c r="AC17" s="8">
        <v>3</v>
      </c>
      <c r="AD17" s="7">
        <v>3</v>
      </c>
      <c r="AE17" s="8">
        <v>3</v>
      </c>
      <c r="AF17" s="7">
        <v>2</v>
      </c>
      <c r="AG17" s="8">
        <v>3</v>
      </c>
      <c r="AH17" s="7"/>
      <c r="AI17" s="8">
        <v>1</v>
      </c>
      <c r="AJ17" s="7">
        <v>1</v>
      </c>
      <c r="AK17" s="8"/>
      <c r="AL17" s="15"/>
      <c r="AM17" s="8"/>
      <c r="AN17" s="14">
        <v>102</v>
      </c>
      <c r="AO17" s="14">
        <v>0</v>
      </c>
      <c r="AP17" s="6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40"/>
      <c r="BC17" s="40"/>
      <c r="BD17" s="40"/>
      <c r="CG17" s="42">
        <v>0</v>
      </c>
      <c r="CH17" s="42">
        <v>0</v>
      </c>
      <c r="CI17" s="42">
        <v>0</v>
      </c>
      <c r="CJ17" s="42"/>
      <c r="CK17" s="42"/>
      <c r="CL17" s="42"/>
    </row>
    <row r="18" spans="1:90" ht="16.149999999999999" customHeight="1" x14ac:dyDescent="0.2">
      <c r="A18" s="601"/>
      <c r="B18" s="66" t="s">
        <v>40</v>
      </c>
      <c r="C18" s="114">
        <f t="shared" si="0"/>
        <v>0</v>
      </c>
      <c r="D18" s="115">
        <f t="shared" si="1"/>
        <v>0</v>
      </c>
      <c r="E18" s="69">
        <f t="shared" si="2"/>
        <v>0</v>
      </c>
      <c r="F18" s="7"/>
      <c r="G18" s="14"/>
      <c r="H18" s="7"/>
      <c r="I18" s="14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15"/>
      <c r="AM18" s="8"/>
      <c r="AN18" s="14"/>
      <c r="AO18" s="14"/>
      <c r="AP18" s="6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40"/>
      <c r="BC18" s="40"/>
      <c r="BD18" s="40"/>
      <c r="CG18" s="42">
        <v>0</v>
      </c>
      <c r="CH18" s="42">
        <v>0</v>
      </c>
      <c r="CI18" s="42">
        <v>0</v>
      </c>
      <c r="CJ18" s="42"/>
      <c r="CK18" s="42"/>
      <c r="CL18" s="42"/>
    </row>
    <row r="19" spans="1:90" ht="16.149999999999999" customHeight="1" x14ac:dyDescent="0.2">
      <c r="A19" s="601"/>
      <c r="B19" s="66" t="s">
        <v>41</v>
      </c>
      <c r="C19" s="116">
        <f t="shared" si="0"/>
        <v>0</v>
      </c>
      <c r="D19" s="117">
        <f t="shared" si="1"/>
        <v>0</v>
      </c>
      <c r="E19" s="23">
        <f t="shared" si="2"/>
        <v>0</v>
      </c>
      <c r="F19" s="24"/>
      <c r="G19" s="25"/>
      <c r="H19" s="24"/>
      <c r="I19" s="25"/>
      <c r="J19" s="24"/>
      <c r="K19" s="26"/>
      <c r="L19" s="24"/>
      <c r="M19" s="26"/>
      <c r="N19" s="24"/>
      <c r="O19" s="26"/>
      <c r="P19" s="24"/>
      <c r="Q19" s="26"/>
      <c r="R19" s="24"/>
      <c r="S19" s="26"/>
      <c r="T19" s="24"/>
      <c r="U19" s="26"/>
      <c r="V19" s="24"/>
      <c r="W19" s="26"/>
      <c r="X19" s="24"/>
      <c r="Y19" s="26"/>
      <c r="Z19" s="24"/>
      <c r="AA19" s="26"/>
      <c r="AB19" s="24"/>
      <c r="AC19" s="26"/>
      <c r="AD19" s="24"/>
      <c r="AE19" s="26"/>
      <c r="AF19" s="24"/>
      <c r="AG19" s="26"/>
      <c r="AH19" s="24"/>
      <c r="AI19" s="26"/>
      <c r="AJ19" s="24"/>
      <c r="AK19" s="26"/>
      <c r="AL19" s="27"/>
      <c r="AM19" s="26"/>
      <c r="AN19" s="25"/>
      <c r="AO19" s="25"/>
      <c r="AP19" s="6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40"/>
      <c r="BC19" s="40"/>
      <c r="BD19" s="40"/>
      <c r="CG19" s="42">
        <v>0</v>
      </c>
      <c r="CH19" s="42">
        <v>0</v>
      </c>
      <c r="CI19" s="42">
        <v>0</v>
      </c>
      <c r="CJ19" s="42"/>
      <c r="CK19" s="42"/>
      <c r="CL19" s="42"/>
    </row>
    <row r="20" spans="1:90" ht="25.15" customHeight="1" x14ac:dyDescent="0.2">
      <c r="A20" s="601"/>
      <c r="B20" s="66" t="s">
        <v>42</v>
      </c>
      <c r="C20" s="116">
        <f t="shared" si="0"/>
        <v>0</v>
      </c>
      <c r="D20" s="117">
        <f t="shared" si="1"/>
        <v>0</v>
      </c>
      <c r="E20" s="23">
        <f t="shared" si="2"/>
        <v>0</v>
      </c>
      <c r="F20" s="24"/>
      <c r="G20" s="25"/>
      <c r="H20" s="24"/>
      <c r="I20" s="25"/>
      <c r="J20" s="24"/>
      <c r="K20" s="26"/>
      <c r="L20" s="24"/>
      <c r="M20" s="26"/>
      <c r="N20" s="24"/>
      <c r="O20" s="26"/>
      <c r="P20" s="24"/>
      <c r="Q20" s="26"/>
      <c r="R20" s="24"/>
      <c r="S20" s="26"/>
      <c r="T20" s="24"/>
      <c r="U20" s="26"/>
      <c r="V20" s="24"/>
      <c r="W20" s="26"/>
      <c r="X20" s="24"/>
      <c r="Y20" s="26"/>
      <c r="Z20" s="24"/>
      <c r="AA20" s="26"/>
      <c r="AB20" s="24"/>
      <c r="AC20" s="26"/>
      <c r="AD20" s="24"/>
      <c r="AE20" s="26"/>
      <c r="AF20" s="24"/>
      <c r="AG20" s="26"/>
      <c r="AH20" s="24"/>
      <c r="AI20" s="26"/>
      <c r="AJ20" s="24"/>
      <c r="AK20" s="26"/>
      <c r="AL20" s="27"/>
      <c r="AM20" s="26"/>
      <c r="AN20" s="25"/>
      <c r="AO20" s="25"/>
      <c r="AP20" s="6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40"/>
      <c r="BC20" s="40"/>
      <c r="BD20" s="40"/>
      <c r="CG20" s="42">
        <v>0</v>
      </c>
      <c r="CH20" s="42">
        <v>0</v>
      </c>
      <c r="CI20" s="42">
        <v>0</v>
      </c>
      <c r="CJ20" s="42"/>
      <c r="CK20" s="42"/>
      <c r="CL20" s="42"/>
    </row>
    <row r="21" spans="1:90" ht="16.149999999999999" customHeight="1" x14ac:dyDescent="0.2">
      <c r="A21" s="601"/>
      <c r="B21" s="66" t="s">
        <v>43</v>
      </c>
      <c r="C21" s="116">
        <f t="shared" si="0"/>
        <v>0</v>
      </c>
      <c r="D21" s="117">
        <f t="shared" si="1"/>
        <v>0</v>
      </c>
      <c r="E21" s="23">
        <f t="shared" si="2"/>
        <v>0</v>
      </c>
      <c r="F21" s="24"/>
      <c r="G21" s="25"/>
      <c r="H21" s="24"/>
      <c r="I21" s="25"/>
      <c r="J21" s="24"/>
      <c r="K21" s="26"/>
      <c r="L21" s="24"/>
      <c r="M21" s="26"/>
      <c r="N21" s="24"/>
      <c r="O21" s="26"/>
      <c r="P21" s="24"/>
      <c r="Q21" s="26"/>
      <c r="R21" s="24"/>
      <c r="S21" s="26"/>
      <c r="T21" s="24"/>
      <c r="U21" s="26"/>
      <c r="V21" s="24"/>
      <c r="W21" s="26"/>
      <c r="X21" s="24"/>
      <c r="Y21" s="26"/>
      <c r="Z21" s="24"/>
      <c r="AA21" s="26"/>
      <c r="AB21" s="24"/>
      <c r="AC21" s="26"/>
      <c r="AD21" s="24"/>
      <c r="AE21" s="26"/>
      <c r="AF21" s="24"/>
      <c r="AG21" s="26"/>
      <c r="AH21" s="24"/>
      <c r="AI21" s="26"/>
      <c r="AJ21" s="24"/>
      <c r="AK21" s="26"/>
      <c r="AL21" s="27"/>
      <c r="AM21" s="26"/>
      <c r="AN21" s="25"/>
      <c r="AO21" s="25"/>
      <c r="AP21" s="6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40"/>
      <c r="BC21" s="40"/>
      <c r="BD21" s="40"/>
      <c r="CG21" s="42">
        <v>0</v>
      </c>
      <c r="CH21" s="42">
        <v>0</v>
      </c>
      <c r="CI21" s="42">
        <v>0</v>
      </c>
      <c r="CJ21" s="42"/>
      <c r="CK21" s="42"/>
      <c r="CL21" s="42"/>
    </row>
    <row r="22" spans="1:90" ht="36" customHeight="1" x14ac:dyDescent="0.2">
      <c r="A22" s="601"/>
      <c r="B22" s="66" t="s">
        <v>44</v>
      </c>
      <c r="C22" s="116">
        <f t="shared" si="0"/>
        <v>0</v>
      </c>
      <c r="D22" s="87">
        <f t="shared" si="1"/>
        <v>0</v>
      </c>
      <c r="E22" s="23">
        <f t="shared" si="2"/>
        <v>0</v>
      </c>
      <c r="F22" s="24"/>
      <c r="G22" s="25"/>
      <c r="H22" s="24"/>
      <c r="I22" s="25"/>
      <c r="J22" s="24"/>
      <c r="K22" s="26"/>
      <c r="L22" s="24"/>
      <c r="M22" s="26"/>
      <c r="N22" s="24"/>
      <c r="O22" s="26"/>
      <c r="P22" s="24"/>
      <c r="Q22" s="26"/>
      <c r="R22" s="24"/>
      <c r="S22" s="26"/>
      <c r="T22" s="24"/>
      <c r="U22" s="26"/>
      <c r="V22" s="24"/>
      <c r="W22" s="26"/>
      <c r="X22" s="24"/>
      <c r="Y22" s="26"/>
      <c r="Z22" s="24"/>
      <c r="AA22" s="26"/>
      <c r="AB22" s="24"/>
      <c r="AC22" s="26"/>
      <c r="AD22" s="24"/>
      <c r="AE22" s="26"/>
      <c r="AF22" s="24"/>
      <c r="AG22" s="26"/>
      <c r="AH22" s="24"/>
      <c r="AI22" s="26"/>
      <c r="AJ22" s="24"/>
      <c r="AK22" s="26"/>
      <c r="AL22" s="27"/>
      <c r="AM22" s="26"/>
      <c r="AN22" s="25"/>
      <c r="AO22" s="25"/>
      <c r="AP22" s="6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40"/>
      <c r="BC22" s="40"/>
      <c r="BD22" s="40"/>
      <c r="CG22" s="42">
        <v>0</v>
      </c>
      <c r="CH22" s="42">
        <v>0</v>
      </c>
      <c r="CI22" s="42">
        <v>0</v>
      </c>
      <c r="CJ22" s="42"/>
      <c r="CK22" s="42"/>
      <c r="CL22" s="42"/>
    </row>
    <row r="23" spans="1:90" ht="16.149999999999999" customHeight="1" x14ac:dyDescent="0.2">
      <c r="A23" s="567"/>
      <c r="B23" s="327" t="s">
        <v>17</v>
      </c>
      <c r="C23" s="34">
        <f t="shared" si="0"/>
        <v>519</v>
      </c>
      <c r="D23" s="35">
        <f>SUM(F23+H23+J23+L23+N23+P23+R23+T23+V23+X23+Z23+AB23+AD23+AF23+AH23+AJ23+AL23)</f>
        <v>223</v>
      </c>
      <c r="E23" s="328">
        <f t="shared" si="2"/>
        <v>296</v>
      </c>
      <c r="F23" s="61">
        <f>SUM(F13:F22)</f>
        <v>0</v>
      </c>
      <c r="G23" s="329">
        <f t="shared" ref="G23:AO23" si="3">SUM(G13:G22)</f>
        <v>1</v>
      </c>
      <c r="H23" s="61">
        <f t="shared" si="3"/>
        <v>7</v>
      </c>
      <c r="I23" s="329">
        <f t="shared" si="3"/>
        <v>4</v>
      </c>
      <c r="J23" s="61">
        <f t="shared" si="3"/>
        <v>11</v>
      </c>
      <c r="K23" s="63">
        <f t="shared" si="3"/>
        <v>4</v>
      </c>
      <c r="L23" s="61">
        <f t="shared" si="3"/>
        <v>9</v>
      </c>
      <c r="M23" s="63">
        <f t="shared" si="3"/>
        <v>4</v>
      </c>
      <c r="N23" s="61">
        <f t="shared" si="3"/>
        <v>13</v>
      </c>
      <c r="O23" s="63">
        <f t="shared" si="3"/>
        <v>9</v>
      </c>
      <c r="P23" s="61">
        <f t="shared" si="3"/>
        <v>22</v>
      </c>
      <c r="Q23" s="63">
        <f t="shared" si="3"/>
        <v>15</v>
      </c>
      <c r="R23" s="61">
        <f t="shared" si="3"/>
        <v>24</v>
      </c>
      <c r="S23" s="63">
        <f t="shared" si="3"/>
        <v>10</v>
      </c>
      <c r="T23" s="61">
        <f t="shared" si="3"/>
        <v>15</v>
      </c>
      <c r="U23" s="63">
        <f t="shared" si="3"/>
        <v>18</v>
      </c>
      <c r="V23" s="61">
        <f t="shared" si="3"/>
        <v>16</v>
      </c>
      <c r="W23" s="63">
        <f t="shared" si="3"/>
        <v>31</v>
      </c>
      <c r="X23" s="61">
        <f t="shared" si="3"/>
        <v>20</v>
      </c>
      <c r="Y23" s="63">
        <f t="shared" si="3"/>
        <v>32</v>
      </c>
      <c r="Z23" s="61">
        <f t="shared" si="3"/>
        <v>20</v>
      </c>
      <c r="AA23" s="63">
        <f t="shared" si="3"/>
        <v>46</v>
      </c>
      <c r="AB23" s="61">
        <f t="shared" si="3"/>
        <v>25</v>
      </c>
      <c r="AC23" s="63">
        <f t="shared" si="3"/>
        <v>43</v>
      </c>
      <c r="AD23" s="61">
        <f t="shared" si="3"/>
        <v>13</v>
      </c>
      <c r="AE23" s="63">
        <f t="shared" si="3"/>
        <v>33</v>
      </c>
      <c r="AF23" s="61">
        <f t="shared" si="3"/>
        <v>16</v>
      </c>
      <c r="AG23" s="63">
        <f t="shared" si="3"/>
        <v>26</v>
      </c>
      <c r="AH23" s="61">
        <f t="shared" si="3"/>
        <v>6</v>
      </c>
      <c r="AI23" s="63">
        <f t="shared" si="3"/>
        <v>8</v>
      </c>
      <c r="AJ23" s="61">
        <f t="shared" si="3"/>
        <v>6</v>
      </c>
      <c r="AK23" s="63">
        <f t="shared" si="3"/>
        <v>6</v>
      </c>
      <c r="AL23" s="330">
        <f t="shared" si="3"/>
        <v>0</v>
      </c>
      <c r="AM23" s="63">
        <f t="shared" si="3"/>
        <v>6</v>
      </c>
      <c r="AN23" s="329">
        <f t="shared" si="3"/>
        <v>519</v>
      </c>
      <c r="AO23" s="329">
        <f t="shared" si="3"/>
        <v>0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CG23" s="42"/>
      <c r="CH23" s="42"/>
      <c r="CI23" s="42"/>
      <c r="CJ23" s="42"/>
      <c r="CK23" s="42"/>
      <c r="CL23" s="42"/>
    </row>
    <row r="24" spans="1:90" ht="16.149999999999999" customHeight="1" x14ac:dyDescent="0.2">
      <c r="A24" s="331" t="s">
        <v>45</v>
      </c>
      <c r="B24" s="332" t="s">
        <v>36</v>
      </c>
      <c r="C24" s="333">
        <f t="shared" si="0"/>
        <v>17</v>
      </c>
      <c r="D24" s="334">
        <f t="shared" si="1"/>
        <v>7</v>
      </c>
      <c r="E24" s="335">
        <f t="shared" si="2"/>
        <v>10</v>
      </c>
      <c r="F24" s="336">
        <v>2</v>
      </c>
      <c r="G24" s="337"/>
      <c r="H24" s="336">
        <v>2</v>
      </c>
      <c r="I24" s="337">
        <v>2</v>
      </c>
      <c r="J24" s="336">
        <v>1</v>
      </c>
      <c r="K24" s="338"/>
      <c r="L24" s="336">
        <v>1</v>
      </c>
      <c r="M24" s="338"/>
      <c r="N24" s="336"/>
      <c r="O24" s="338"/>
      <c r="P24" s="336">
        <v>1</v>
      </c>
      <c r="Q24" s="338"/>
      <c r="R24" s="336"/>
      <c r="S24" s="338"/>
      <c r="T24" s="336"/>
      <c r="U24" s="338">
        <v>4</v>
      </c>
      <c r="V24" s="336"/>
      <c r="W24" s="338"/>
      <c r="X24" s="336"/>
      <c r="Y24" s="338"/>
      <c r="Z24" s="336"/>
      <c r="AA24" s="338">
        <v>3</v>
      </c>
      <c r="AB24" s="336"/>
      <c r="AC24" s="338">
        <v>1</v>
      </c>
      <c r="AD24" s="336"/>
      <c r="AE24" s="338"/>
      <c r="AF24" s="336"/>
      <c r="AG24" s="338"/>
      <c r="AH24" s="336"/>
      <c r="AI24" s="338"/>
      <c r="AJ24" s="336"/>
      <c r="AK24" s="338"/>
      <c r="AL24" s="339"/>
      <c r="AM24" s="338"/>
      <c r="AN24" s="337">
        <v>17</v>
      </c>
      <c r="AO24" s="337">
        <v>0</v>
      </c>
      <c r="AP24" s="6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40"/>
      <c r="BC24" s="40"/>
      <c r="BD24" s="40"/>
      <c r="CG24" s="42">
        <v>0</v>
      </c>
      <c r="CH24" s="42">
        <v>0</v>
      </c>
      <c r="CI24" s="42">
        <v>0</v>
      </c>
      <c r="CJ24" s="42"/>
      <c r="CK24" s="42"/>
      <c r="CL24" s="42"/>
    </row>
    <row r="25" spans="1:90" ht="16.149999999999999" customHeight="1" x14ac:dyDescent="0.2">
      <c r="A25" s="619" t="s">
        <v>46</v>
      </c>
      <c r="B25" s="340" t="s">
        <v>36</v>
      </c>
      <c r="C25" s="90">
        <f t="shared" si="0"/>
        <v>205</v>
      </c>
      <c r="D25" s="91">
        <f t="shared" si="1"/>
        <v>77</v>
      </c>
      <c r="E25" s="2">
        <f t="shared" si="2"/>
        <v>128</v>
      </c>
      <c r="F25" s="3">
        <v>3</v>
      </c>
      <c r="G25" s="4">
        <v>1</v>
      </c>
      <c r="H25" s="3">
        <v>5</v>
      </c>
      <c r="I25" s="4">
        <v>3</v>
      </c>
      <c r="J25" s="3">
        <v>11</v>
      </c>
      <c r="K25" s="5">
        <v>2</v>
      </c>
      <c r="L25" s="3">
        <v>6</v>
      </c>
      <c r="M25" s="5">
        <v>8</v>
      </c>
      <c r="N25" s="3">
        <v>6</v>
      </c>
      <c r="O25" s="5">
        <v>6</v>
      </c>
      <c r="P25" s="3">
        <v>10</v>
      </c>
      <c r="Q25" s="5">
        <v>11</v>
      </c>
      <c r="R25" s="3">
        <v>6</v>
      </c>
      <c r="S25" s="5">
        <v>4</v>
      </c>
      <c r="T25" s="3">
        <v>8</v>
      </c>
      <c r="U25" s="5">
        <v>12</v>
      </c>
      <c r="V25" s="3">
        <v>1</v>
      </c>
      <c r="W25" s="5">
        <v>31</v>
      </c>
      <c r="X25" s="3">
        <v>5</v>
      </c>
      <c r="Y25" s="5">
        <v>14</v>
      </c>
      <c r="Z25" s="3">
        <v>4</v>
      </c>
      <c r="AA25" s="5">
        <v>13</v>
      </c>
      <c r="AB25" s="3">
        <v>2</v>
      </c>
      <c r="AC25" s="5">
        <v>13</v>
      </c>
      <c r="AD25" s="3">
        <v>3</v>
      </c>
      <c r="AE25" s="5">
        <v>3</v>
      </c>
      <c r="AF25" s="3">
        <v>5</v>
      </c>
      <c r="AG25" s="5">
        <v>4</v>
      </c>
      <c r="AH25" s="3">
        <v>2</v>
      </c>
      <c r="AI25" s="5">
        <v>2</v>
      </c>
      <c r="AJ25" s="3"/>
      <c r="AK25" s="5">
        <v>1</v>
      </c>
      <c r="AL25" s="21"/>
      <c r="AM25" s="5"/>
      <c r="AN25" s="4">
        <v>205</v>
      </c>
      <c r="AO25" s="4">
        <v>0</v>
      </c>
      <c r="AP25" s="6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40"/>
      <c r="BC25" s="40"/>
      <c r="BD25" s="40"/>
      <c r="CG25" s="42">
        <v>0</v>
      </c>
      <c r="CH25" s="42">
        <v>0</v>
      </c>
      <c r="CI25" s="42">
        <v>0</v>
      </c>
      <c r="CJ25" s="42"/>
      <c r="CK25" s="42"/>
      <c r="CL25" s="42"/>
    </row>
    <row r="26" spans="1:90" ht="16.149999999999999" customHeight="1" x14ac:dyDescent="0.2">
      <c r="A26" s="567"/>
      <c r="B26" s="341" t="s">
        <v>47</v>
      </c>
      <c r="C26" s="45">
        <f t="shared" si="0"/>
        <v>0</v>
      </c>
      <c r="D26" s="46">
        <f t="shared" si="1"/>
        <v>0</v>
      </c>
      <c r="E26" s="71">
        <f t="shared" si="2"/>
        <v>0</v>
      </c>
      <c r="F26" s="9"/>
      <c r="G26" s="30"/>
      <c r="H26" s="9"/>
      <c r="I26" s="11"/>
      <c r="J26" s="9"/>
      <c r="K26" s="11"/>
      <c r="L26" s="9"/>
      <c r="M26" s="11"/>
      <c r="N26" s="9"/>
      <c r="O26" s="10"/>
      <c r="P26" s="9"/>
      <c r="Q26" s="30"/>
      <c r="R26" s="129"/>
      <c r="S26" s="11"/>
      <c r="T26" s="9"/>
      <c r="U26" s="11"/>
      <c r="V26" s="9"/>
      <c r="W26" s="11"/>
      <c r="X26" s="9"/>
      <c r="Y26" s="30"/>
      <c r="Z26" s="9"/>
      <c r="AA26" s="30"/>
      <c r="AB26" s="9"/>
      <c r="AC26" s="11"/>
      <c r="AD26" s="9"/>
      <c r="AE26" s="30"/>
      <c r="AF26" s="9"/>
      <c r="AG26" s="30"/>
      <c r="AH26" s="9"/>
      <c r="AI26" s="11"/>
      <c r="AJ26" s="9"/>
      <c r="AK26" s="11"/>
      <c r="AL26" s="18"/>
      <c r="AM26" s="11"/>
      <c r="AN26" s="10"/>
      <c r="AO26" s="10"/>
      <c r="AP26" s="6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40"/>
      <c r="BC26" s="40"/>
      <c r="BD26" s="40"/>
      <c r="CG26" s="42">
        <v>0</v>
      </c>
      <c r="CH26" s="42">
        <v>0</v>
      </c>
      <c r="CI26" s="42">
        <v>0</v>
      </c>
      <c r="CJ26" s="42"/>
      <c r="CK26" s="42"/>
      <c r="CL26" s="42"/>
    </row>
    <row r="27" spans="1:90" ht="31.15" customHeight="1" x14ac:dyDescent="0.2">
      <c r="A27" s="130" t="s">
        <v>48</v>
      </c>
      <c r="B27" s="131"/>
      <c r="C27" s="132"/>
      <c r="D27" s="131"/>
      <c r="E27" s="110"/>
      <c r="F27" s="110"/>
      <c r="G27" s="110"/>
      <c r="H27" s="110"/>
      <c r="I27" s="110"/>
      <c r="J27" s="110"/>
      <c r="K27" s="110"/>
      <c r="L27" s="110"/>
      <c r="M27" s="112"/>
      <c r="N27" s="112"/>
      <c r="O27" s="56"/>
      <c r="P27" s="56"/>
      <c r="Q27" s="56"/>
      <c r="R27" s="56"/>
      <c r="S27" s="56"/>
      <c r="T27" s="56"/>
      <c r="U27" s="56"/>
      <c r="V27" s="108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8"/>
      <c r="AQ27" s="133"/>
      <c r="AR27" s="133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CG27" s="42"/>
      <c r="CH27" s="42"/>
      <c r="CI27" s="42"/>
      <c r="CJ27" s="42"/>
      <c r="CK27" s="42"/>
      <c r="CL27" s="42"/>
    </row>
    <row r="28" spans="1:90" ht="16.149999999999999" customHeight="1" x14ac:dyDescent="0.2">
      <c r="A28" s="619" t="s">
        <v>19</v>
      </c>
      <c r="B28" s="619" t="s">
        <v>49</v>
      </c>
      <c r="C28" s="632" t="s">
        <v>50</v>
      </c>
      <c r="D28" s="633"/>
      <c r="E28" s="634"/>
      <c r="F28" s="632" t="s">
        <v>22</v>
      </c>
      <c r="G28" s="634"/>
      <c r="H28" s="632" t="s">
        <v>23</v>
      </c>
      <c r="I28" s="634"/>
      <c r="J28" s="632" t="s">
        <v>24</v>
      </c>
      <c r="K28" s="634"/>
      <c r="L28" s="632" t="s">
        <v>21</v>
      </c>
      <c r="M28" s="634"/>
      <c r="N28" s="632" t="s">
        <v>20</v>
      </c>
      <c r="O28" s="634"/>
      <c r="P28" s="636" t="s">
        <v>2</v>
      </c>
      <c r="Q28" s="637"/>
      <c r="R28" s="638" t="s">
        <v>3</v>
      </c>
      <c r="S28" s="638"/>
      <c r="T28" s="636" t="s">
        <v>4</v>
      </c>
      <c r="U28" s="637"/>
      <c r="V28" s="636" t="s">
        <v>5</v>
      </c>
      <c r="W28" s="637"/>
      <c r="X28" s="636" t="s">
        <v>6</v>
      </c>
      <c r="Y28" s="637"/>
      <c r="Z28" s="636" t="s">
        <v>7</v>
      </c>
      <c r="AA28" s="637"/>
      <c r="AB28" s="636" t="s">
        <v>8</v>
      </c>
      <c r="AC28" s="637"/>
      <c r="AD28" s="636" t="s">
        <v>9</v>
      </c>
      <c r="AE28" s="637"/>
      <c r="AF28" s="636" t="s">
        <v>10</v>
      </c>
      <c r="AG28" s="637"/>
      <c r="AH28" s="636" t="s">
        <v>11</v>
      </c>
      <c r="AI28" s="637"/>
      <c r="AJ28" s="636" t="s">
        <v>12</v>
      </c>
      <c r="AK28" s="637"/>
      <c r="AL28" s="636" t="s">
        <v>13</v>
      </c>
      <c r="AM28" s="637"/>
      <c r="AN28" s="77"/>
      <c r="AO28" s="134"/>
      <c r="AP28" s="135"/>
      <c r="AQ28" s="133"/>
      <c r="AR28" s="133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CG28" s="42"/>
      <c r="CH28" s="42"/>
      <c r="CI28" s="42"/>
      <c r="CJ28" s="42"/>
      <c r="CK28" s="42"/>
      <c r="CL28" s="42"/>
    </row>
    <row r="29" spans="1:90" ht="16.149999999999999" customHeight="1" x14ac:dyDescent="0.2">
      <c r="A29" s="567"/>
      <c r="B29" s="567"/>
      <c r="C29" s="32" t="s">
        <v>14</v>
      </c>
      <c r="D29" s="33" t="s">
        <v>15</v>
      </c>
      <c r="E29" s="323" t="s">
        <v>16</v>
      </c>
      <c r="F29" s="32" t="s">
        <v>15</v>
      </c>
      <c r="G29" s="323" t="s">
        <v>16</v>
      </c>
      <c r="H29" s="32" t="s">
        <v>15</v>
      </c>
      <c r="I29" s="323" t="s">
        <v>16</v>
      </c>
      <c r="J29" s="32" t="s">
        <v>15</v>
      </c>
      <c r="K29" s="323" t="s">
        <v>16</v>
      </c>
      <c r="L29" s="32" t="s">
        <v>15</v>
      </c>
      <c r="M29" s="323" t="s">
        <v>16</v>
      </c>
      <c r="N29" s="32" t="s">
        <v>15</v>
      </c>
      <c r="O29" s="323" t="s">
        <v>16</v>
      </c>
      <c r="P29" s="32" t="s">
        <v>15</v>
      </c>
      <c r="Q29" s="323" t="s">
        <v>16</v>
      </c>
      <c r="R29" s="32" t="s">
        <v>15</v>
      </c>
      <c r="S29" s="342" t="s">
        <v>16</v>
      </c>
      <c r="T29" s="32" t="s">
        <v>15</v>
      </c>
      <c r="U29" s="323" t="s">
        <v>16</v>
      </c>
      <c r="V29" s="32" t="s">
        <v>15</v>
      </c>
      <c r="W29" s="323" t="s">
        <v>16</v>
      </c>
      <c r="X29" s="32" t="s">
        <v>15</v>
      </c>
      <c r="Y29" s="323" t="s">
        <v>16</v>
      </c>
      <c r="Z29" s="32" t="s">
        <v>15</v>
      </c>
      <c r="AA29" s="323" t="s">
        <v>16</v>
      </c>
      <c r="AB29" s="32" t="s">
        <v>15</v>
      </c>
      <c r="AC29" s="323" t="s">
        <v>16</v>
      </c>
      <c r="AD29" s="32" t="s">
        <v>15</v>
      </c>
      <c r="AE29" s="323" t="s">
        <v>16</v>
      </c>
      <c r="AF29" s="32" t="s">
        <v>15</v>
      </c>
      <c r="AG29" s="323" t="s">
        <v>16</v>
      </c>
      <c r="AH29" s="32" t="s">
        <v>15</v>
      </c>
      <c r="AI29" s="323" t="s">
        <v>16</v>
      </c>
      <c r="AJ29" s="32" t="s">
        <v>15</v>
      </c>
      <c r="AK29" s="323" t="s">
        <v>16</v>
      </c>
      <c r="AL29" s="32" t="s">
        <v>15</v>
      </c>
      <c r="AM29" s="323" t="s">
        <v>16</v>
      </c>
      <c r="AN29" s="343"/>
      <c r="AO29" s="344"/>
      <c r="AP29" s="345"/>
      <c r="AQ29" s="346"/>
      <c r="AR29" s="133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CG29" s="42"/>
      <c r="CH29" s="42"/>
      <c r="CI29" s="42"/>
      <c r="CJ29" s="42"/>
      <c r="CK29" s="42"/>
      <c r="CL29" s="42"/>
    </row>
    <row r="30" spans="1:90" ht="16.149999999999999" customHeight="1" x14ac:dyDescent="0.2">
      <c r="A30" s="340" t="s">
        <v>51</v>
      </c>
      <c r="B30" s="347">
        <v>11</v>
      </c>
      <c r="C30" s="61">
        <f>SUM(D30+E30)</f>
        <v>11</v>
      </c>
      <c r="D30" s="62">
        <f>SUM(F30+H30+J30+L30+N30+P30+R30+T30+V30+X30+Z30+AB30+AD30+AF30+AH30+AJ30+AL30)</f>
        <v>4</v>
      </c>
      <c r="E30" s="329">
        <f>SUM(G30+I30+K30+M30+O30+Q30+S30+U30+W30+Y30+AA30+AC30+AE30+AG30+AI30+AK30+AM30)</f>
        <v>7</v>
      </c>
      <c r="F30" s="9"/>
      <c r="G30" s="30"/>
      <c r="H30" s="9"/>
      <c r="I30" s="11"/>
      <c r="J30" s="9"/>
      <c r="K30" s="11"/>
      <c r="L30" s="9"/>
      <c r="M30" s="11"/>
      <c r="N30" s="9"/>
      <c r="O30" s="10"/>
      <c r="P30" s="9"/>
      <c r="Q30" s="30"/>
      <c r="R30" s="129">
        <v>1</v>
      </c>
      <c r="S30" s="11">
        <v>2</v>
      </c>
      <c r="T30" s="9">
        <v>1</v>
      </c>
      <c r="U30" s="11"/>
      <c r="V30" s="9"/>
      <c r="W30" s="11">
        <v>1</v>
      </c>
      <c r="X30" s="9"/>
      <c r="Y30" s="30">
        <v>3</v>
      </c>
      <c r="Z30" s="9">
        <v>1</v>
      </c>
      <c r="AA30" s="30"/>
      <c r="AB30" s="9">
        <v>1</v>
      </c>
      <c r="AC30" s="11">
        <v>1</v>
      </c>
      <c r="AD30" s="9"/>
      <c r="AE30" s="30"/>
      <c r="AF30" s="9"/>
      <c r="AG30" s="30"/>
      <c r="AH30" s="9"/>
      <c r="AI30" s="11"/>
      <c r="AJ30" s="9"/>
      <c r="AK30" s="11"/>
      <c r="AL30" s="18"/>
      <c r="AM30" s="11"/>
      <c r="AN30" s="20"/>
      <c r="AO30" s="348"/>
      <c r="AP30" s="349"/>
      <c r="AQ30" s="346"/>
      <c r="AR30" s="133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CG30" s="42"/>
      <c r="CH30" s="42"/>
      <c r="CI30" s="42"/>
      <c r="CJ30" s="42"/>
      <c r="CK30" s="42"/>
      <c r="CL30" s="42"/>
    </row>
    <row r="31" spans="1:90" ht="31.15" customHeight="1" x14ac:dyDescent="0.2">
      <c r="A31" s="103" t="s">
        <v>52</v>
      </c>
      <c r="B31" s="104"/>
      <c r="C31" s="105"/>
      <c r="D31" s="105"/>
      <c r="E31" s="105"/>
      <c r="F31" s="105"/>
      <c r="G31" s="105"/>
      <c r="H31" s="105"/>
      <c r="I31" s="106"/>
      <c r="J31" s="104"/>
      <c r="K31" s="110"/>
      <c r="L31" s="110"/>
      <c r="M31" s="112"/>
      <c r="N31" s="28"/>
      <c r="O31" s="56"/>
      <c r="P31" s="56"/>
      <c r="Q31" s="56"/>
      <c r="R31" s="56"/>
      <c r="S31" s="56"/>
      <c r="T31" s="56"/>
      <c r="U31" s="56"/>
      <c r="V31" s="108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8"/>
      <c r="AQ31" s="133"/>
      <c r="AR31" s="133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CG31" s="42"/>
      <c r="CH31" s="42"/>
      <c r="CI31" s="42"/>
      <c r="CJ31" s="42"/>
      <c r="CK31" s="42"/>
      <c r="CL31" s="42"/>
    </row>
    <row r="32" spans="1:90" ht="31.15" customHeight="1" x14ac:dyDescent="0.2">
      <c r="A32" s="142" t="s">
        <v>53</v>
      </c>
      <c r="B32" s="143"/>
      <c r="C32" s="143"/>
      <c r="D32" s="144"/>
      <c r="E32" s="144"/>
      <c r="F32" s="144"/>
      <c r="G32" s="144"/>
      <c r="H32" s="144"/>
      <c r="I32" s="144"/>
      <c r="J32" s="144"/>
      <c r="K32" s="144"/>
      <c r="L32" s="145"/>
      <c r="M32" s="28"/>
      <c r="N32" s="28"/>
      <c r="O32" s="28"/>
      <c r="P32" s="56"/>
      <c r="Q32" s="56"/>
      <c r="R32" s="56"/>
      <c r="S32" s="56"/>
      <c r="T32" s="56"/>
      <c r="U32" s="56"/>
      <c r="V32" s="108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8"/>
      <c r="AQ32" s="133"/>
      <c r="AR32" s="133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CG32" s="42"/>
      <c r="CH32" s="42"/>
      <c r="CI32" s="42"/>
      <c r="CJ32" s="42"/>
      <c r="CK32" s="42"/>
      <c r="CL32" s="42"/>
    </row>
    <row r="33" spans="1:90" ht="16.149999999999999" customHeight="1" x14ac:dyDescent="0.2">
      <c r="A33" s="620" t="s">
        <v>19</v>
      </c>
      <c r="B33" s="619" t="s">
        <v>33</v>
      </c>
      <c r="C33" s="619" t="s">
        <v>28</v>
      </c>
      <c r="D33" s="75"/>
      <c r="E33" s="75"/>
      <c r="F33" s="75"/>
      <c r="G33" s="75"/>
      <c r="H33" s="75"/>
      <c r="I33" s="75"/>
      <c r="J33" s="75"/>
      <c r="K33" s="75"/>
      <c r="L33" s="146"/>
      <c r="M33" s="147"/>
      <c r="N33" s="28"/>
      <c r="O33" s="56"/>
      <c r="P33" s="56"/>
      <c r="Q33" s="56"/>
      <c r="R33" s="56"/>
      <c r="S33" s="56"/>
      <c r="T33" s="56"/>
      <c r="U33" s="56"/>
      <c r="V33" s="108"/>
      <c r="W33" s="56"/>
      <c r="X33" s="350"/>
      <c r="Y33" s="348"/>
      <c r="Z33" s="348"/>
      <c r="AA33" s="348"/>
      <c r="AB33" s="348"/>
      <c r="AC33" s="348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8"/>
      <c r="AQ33" s="133"/>
      <c r="AR33" s="133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CG33" s="42"/>
      <c r="CH33" s="42"/>
      <c r="CI33" s="42"/>
      <c r="CJ33" s="42"/>
      <c r="CK33" s="42"/>
      <c r="CL33" s="42"/>
    </row>
    <row r="34" spans="1:90" ht="16.149999999999999" customHeight="1" x14ac:dyDescent="0.2">
      <c r="A34" s="569"/>
      <c r="B34" s="567"/>
      <c r="C34" s="567"/>
      <c r="D34" s="149"/>
      <c r="E34" s="75"/>
      <c r="F34" s="75"/>
      <c r="G34" s="75"/>
      <c r="H34" s="75"/>
      <c r="I34" s="75"/>
      <c r="J34" s="75"/>
      <c r="K34" s="75"/>
      <c r="L34" s="146"/>
      <c r="M34" s="147"/>
      <c r="N34" s="28"/>
      <c r="O34" s="56"/>
      <c r="P34" s="56"/>
      <c r="Q34" s="56"/>
      <c r="R34" s="56"/>
      <c r="S34" s="56"/>
      <c r="T34" s="56"/>
      <c r="U34" s="56"/>
      <c r="V34" s="108"/>
      <c r="W34" s="56"/>
      <c r="X34" s="350"/>
      <c r="Y34" s="348"/>
      <c r="Z34" s="348"/>
      <c r="AA34" s="348"/>
      <c r="AB34" s="348"/>
      <c r="AC34" s="348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1"/>
      <c r="AR34" s="51"/>
      <c r="CG34" s="42"/>
      <c r="CH34" s="42"/>
      <c r="CI34" s="42"/>
      <c r="CJ34" s="42"/>
      <c r="CK34" s="42"/>
      <c r="CL34" s="42"/>
    </row>
    <row r="35" spans="1:90" ht="16.149999999999999" customHeight="1" x14ac:dyDescent="0.2">
      <c r="A35" s="619" t="s">
        <v>54</v>
      </c>
      <c r="B35" s="332" t="s">
        <v>47</v>
      </c>
      <c r="C35" s="351">
        <v>5</v>
      </c>
      <c r="D35" s="149"/>
      <c r="E35" s="75"/>
      <c r="F35" s="75"/>
      <c r="G35" s="75"/>
      <c r="H35" s="56"/>
      <c r="I35" s="75"/>
      <c r="J35" s="75"/>
      <c r="K35" s="1"/>
      <c r="L35" s="146"/>
      <c r="M35" s="147"/>
      <c r="N35" s="28"/>
      <c r="O35" s="56"/>
      <c r="P35" s="56"/>
      <c r="Q35" s="56"/>
      <c r="R35" s="56"/>
      <c r="S35" s="56"/>
      <c r="T35" s="56"/>
      <c r="U35" s="56"/>
      <c r="V35" s="108"/>
      <c r="W35" s="56"/>
      <c r="X35" s="350"/>
      <c r="Y35" s="348"/>
      <c r="Z35" s="348"/>
      <c r="AA35" s="348"/>
      <c r="AB35" s="348"/>
      <c r="AC35" s="348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1"/>
      <c r="AR35" s="51"/>
      <c r="CG35" s="42"/>
      <c r="CH35" s="42"/>
      <c r="CI35" s="42"/>
      <c r="CJ35" s="42"/>
      <c r="CK35" s="42"/>
      <c r="CL35" s="42"/>
    </row>
    <row r="36" spans="1:90" ht="16.149999999999999" customHeight="1" x14ac:dyDescent="0.2">
      <c r="A36" s="567"/>
      <c r="B36" s="67" t="s">
        <v>55</v>
      </c>
      <c r="C36" s="16">
        <v>10</v>
      </c>
      <c r="D36" s="149"/>
      <c r="E36" s="75"/>
      <c r="F36" s="75"/>
      <c r="G36" s="75"/>
      <c r="H36" s="75"/>
      <c r="I36" s="75"/>
      <c r="J36" s="75"/>
      <c r="K36" s="75"/>
      <c r="L36" s="146"/>
      <c r="M36" s="147"/>
      <c r="N36" s="28"/>
      <c r="O36" s="56"/>
      <c r="P36" s="56"/>
      <c r="Q36" s="56"/>
      <c r="R36" s="56"/>
      <c r="S36" s="56"/>
      <c r="T36" s="56"/>
      <c r="U36" s="56"/>
      <c r="V36" s="108"/>
      <c r="W36" s="56"/>
      <c r="X36" s="350"/>
      <c r="Y36" s="348"/>
      <c r="Z36" s="348"/>
      <c r="AA36" s="348"/>
      <c r="AB36" s="348"/>
      <c r="AC36" s="348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1"/>
      <c r="AR36" s="51"/>
      <c r="CG36" s="42"/>
      <c r="CH36" s="42"/>
      <c r="CI36" s="42"/>
      <c r="CJ36" s="42"/>
      <c r="CK36" s="42"/>
      <c r="CL36" s="42"/>
    </row>
    <row r="37" spans="1:90" ht="16.149999999999999" customHeight="1" x14ac:dyDescent="0.2">
      <c r="A37" s="619" t="s">
        <v>56</v>
      </c>
      <c r="B37" s="332" t="s">
        <v>47</v>
      </c>
      <c r="C37" s="351"/>
      <c r="D37" s="149"/>
      <c r="E37" s="75"/>
      <c r="F37" s="75"/>
      <c r="G37" s="75"/>
      <c r="H37" s="75"/>
      <c r="I37" s="75"/>
      <c r="J37" s="75"/>
      <c r="K37" s="75"/>
      <c r="L37" s="146"/>
      <c r="M37" s="147"/>
      <c r="N37" s="28"/>
      <c r="O37" s="56"/>
      <c r="P37" s="56"/>
      <c r="Q37" s="56"/>
      <c r="R37" s="56"/>
      <c r="S37" s="56"/>
      <c r="T37" s="56"/>
      <c r="U37" s="56"/>
      <c r="V37" s="108"/>
      <c r="W37" s="56"/>
      <c r="X37" s="350"/>
      <c r="Y37" s="348"/>
      <c r="Z37" s="348"/>
      <c r="AA37" s="348"/>
      <c r="AB37" s="348"/>
      <c r="AC37" s="348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1"/>
      <c r="AR37" s="51"/>
      <c r="CG37" s="42"/>
      <c r="CH37" s="42"/>
      <c r="CI37" s="42"/>
      <c r="CJ37" s="42"/>
      <c r="CK37" s="42"/>
      <c r="CL37" s="42"/>
    </row>
    <row r="38" spans="1:90" ht="16.149999999999999" customHeight="1" x14ac:dyDescent="0.2">
      <c r="A38" s="567"/>
      <c r="B38" s="78" t="s">
        <v>55</v>
      </c>
      <c r="C38" s="19">
        <v>34</v>
      </c>
      <c r="D38" s="150"/>
      <c r="E38" s="75"/>
      <c r="F38" s="75"/>
      <c r="G38" s="75"/>
      <c r="H38" s="75"/>
      <c r="I38" s="75"/>
      <c r="J38" s="75"/>
      <c r="K38" s="75"/>
      <c r="L38" s="146"/>
      <c r="M38" s="147"/>
      <c r="N38" s="28"/>
      <c r="O38" s="56"/>
      <c r="P38" s="56"/>
      <c r="Q38" s="56"/>
      <c r="R38" s="56"/>
      <c r="S38" s="56"/>
      <c r="T38" s="56"/>
      <c r="U38" s="56"/>
      <c r="V38" s="108"/>
      <c r="W38" s="56"/>
      <c r="X38" s="350"/>
      <c r="Y38" s="348"/>
      <c r="Z38" s="348"/>
      <c r="AA38" s="348"/>
      <c r="AB38" s="348"/>
      <c r="AC38" s="348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1"/>
      <c r="AR38" s="51"/>
      <c r="CG38" s="42"/>
      <c r="CH38" s="42"/>
      <c r="CI38" s="42"/>
      <c r="CJ38" s="42"/>
      <c r="CK38" s="42"/>
      <c r="CL38" s="42"/>
    </row>
    <row r="39" spans="1:90" ht="31.15" customHeight="1" x14ac:dyDescent="0.2">
      <c r="A39" s="130" t="s">
        <v>57</v>
      </c>
      <c r="B39" s="352"/>
      <c r="C39" s="352"/>
      <c r="D39" s="152"/>
      <c r="E39" s="152"/>
      <c r="F39" s="152"/>
      <c r="G39" s="152"/>
      <c r="H39" s="152"/>
      <c r="I39" s="152"/>
      <c r="J39" s="152"/>
      <c r="K39" s="152"/>
      <c r="L39" s="153"/>
      <c r="M39" s="154"/>
      <c r="N39" s="155"/>
      <c r="O39" s="88"/>
      <c r="P39" s="88"/>
      <c r="Q39" s="88"/>
      <c r="R39" s="88"/>
      <c r="S39" s="88"/>
      <c r="T39" s="88"/>
      <c r="U39" s="88"/>
      <c r="V39" s="156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157"/>
      <c r="AO39" s="158"/>
      <c r="AP39" s="158"/>
      <c r="AQ39" s="133"/>
      <c r="AR39" s="133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CG39" s="42"/>
      <c r="CH39" s="42"/>
      <c r="CI39" s="42"/>
      <c r="CJ39" s="42"/>
      <c r="CK39" s="42"/>
      <c r="CL39" s="42"/>
    </row>
    <row r="40" spans="1:90" ht="16.149999999999999" customHeight="1" x14ac:dyDescent="0.2">
      <c r="A40" s="621" t="s">
        <v>58</v>
      </c>
      <c r="B40" s="622"/>
      <c r="C40" s="639" t="s">
        <v>28</v>
      </c>
      <c r="D40" s="624"/>
      <c r="E40" s="625"/>
      <c r="F40" s="632" t="s">
        <v>25</v>
      </c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3"/>
      <c r="U40" s="633"/>
      <c r="V40" s="633"/>
      <c r="W40" s="633"/>
      <c r="X40" s="633"/>
      <c r="Y40" s="633"/>
      <c r="Z40" s="633"/>
      <c r="AA40" s="633"/>
      <c r="AB40" s="633"/>
      <c r="AC40" s="633"/>
      <c r="AD40" s="633"/>
      <c r="AE40" s="633"/>
      <c r="AF40" s="633"/>
      <c r="AG40" s="633"/>
      <c r="AH40" s="633"/>
      <c r="AI40" s="633"/>
      <c r="AJ40" s="633"/>
      <c r="AK40" s="633"/>
      <c r="AL40" s="633"/>
      <c r="AM40" s="634"/>
      <c r="AN40" s="631" t="s">
        <v>1</v>
      </c>
      <c r="AO40" s="159"/>
      <c r="AP40" s="16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CG40" s="42"/>
      <c r="CH40" s="42"/>
      <c r="CI40" s="42"/>
      <c r="CJ40" s="42"/>
      <c r="CK40" s="42"/>
      <c r="CL40" s="42"/>
    </row>
    <row r="41" spans="1:90" ht="16.149999999999999" customHeight="1" x14ac:dyDescent="0.2">
      <c r="A41" s="572"/>
      <c r="B41" s="573"/>
      <c r="C41" s="604"/>
      <c r="D41" s="579"/>
      <c r="E41" s="580"/>
      <c r="F41" s="632" t="s">
        <v>22</v>
      </c>
      <c r="G41" s="634"/>
      <c r="H41" s="633" t="s">
        <v>23</v>
      </c>
      <c r="I41" s="634"/>
      <c r="J41" s="626" t="s">
        <v>24</v>
      </c>
      <c r="K41" s="628"/>
      <c r="L41" s="632" t="s">
        <v>21</v>
      </c>
      <c r="M41" s="634"/>
      <c r="N41" s="632" t="s">
        <v>20</v>
      </c>
      <c r="O41" s="634"/>
      <c r="P41" s="636" t="s">
        <v>2</v>
      </c>
      <c r="Q41" s="637"/>
      <c r="R41" s="636" t="s">
        <v>3</v>
      </c>
      <c r="S41" s="637"/>
      <c r="T41" s="636" t="s">
        <v>4</v>
      </c>
      <c r="U41" s="637"/>
      <c r="V41" s="636" t="s">
        <v>5</v>
      </c>
      <c r="W41" s="637"/>
      <c r="X41" s="636" t="s">
        <v>6</v>
      </c>
      <c r="Y41" s="637"/>
      <c r="Z41" s="636" t="s">
        <v>7</v>
      </c>
      <c r="AA41" s="637"/>
      <c r="AB41" s="636" t="s">
        <v>8</v>
      </c>
      <c r="AC41" s="637"/>
      <c r="AD41" s="636" t="s">
        <v>9</v>
      </c>
      <c r="AE41" s="637"/>
      <c r="AF41" s="636" t="s">
        <v>10</v>
      </c>
      <c r="AG41" s="637"/>
      <c r="AH41" s="636" t="s">
        <v>11</v>
      </c>
      <c r="AI41" s="637"/>
      <c r="AJ41" s="636" t="s">
        <v>12</v>
      </c>
      <c r="AK41" s="637"/>
      <c r="AL41" s="638" t="s">
        <v>13</v>
      </c>
      <c r="AM41" s="637"/>
      <c r="AN41" s="595"/>
      <c r="AO41" s="159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CG41" s="42"/>
      <c r="CH41" s="42"/>
      <c r="CI41" s="42"/>
      <c r="CJ41" s="42"/>
      <c r="CK41" s="42"/>
      <c r="CL41" s="42"/>
    </row>
    <row r="42" spans="1:90" ht="16.149999999999999" customHeight="1" x14ac:dyDescent="0.2">
      <c r="A42" s="574"/>
      <c r="B42" s="575"/>
      <c r="C42" s="353" t="s">
        <v>14</v>
      </c>
      <c r="D42" s="354" t="s">
        <v>15</v>
      </c>
      <c r="E42" s="83" t="s">
        <v>16</v>
      </c>
      <c r="F42" s="32" t="s">
        <v>15</v>
      </c>
      <c r="G42" s="323" t="s">
        <v>16</v>
      </c>
      <c r="H42" s="32" t="s">
        <v>15</v>
      </c>
      <c r="I42" s="323" t="s">
        <v>16</v>
      </c>
      <c r="J42" s="32" t="s">
        <v>15</v>
      </c>
      <c r="K42" s="323" t="s">
        <v>16</v>
      </c>
      <c r="L42" s="32" t="s">
        <v>15</v>
      </c>
      <c r="M42" s="323" t="s">
        <v>16</v>
      </c>
      <c r="N42" s="32" t="s">
        <v>15</v>
      </c>
      <c r="O42" s="323" t="s">
        <v>16</v>
      </c>
      <c r="P42" s="32" t="s">
        <v>15</v>
      </c>
      <c r="Q42" s="323" t="s">
        <v>16</v>
      </c>
      <c r="R42" s="32" t="s">
        <v>15</v>
      </c>
      <c r="S42" s="323" t="s">
        <v>16</v>
      </c>
      <c r="T42" s="32" t="s">
        <v>15</v>
      </c>
      <c r="U42" s="323" t="s">
        <v>16</v>
      </c>
      <c r="V42" s="32" t="s">
        <v>15</v>
      </c>
      <c r="W42" s="323" t="s">
        <v>16</v>
      </c>
      <c r="X42" s="32" t="s">
        <v>15</v>
      </c>
      <c r="Y42" s="323" t="s">
        <v>16</v>
      </c>
      <c r="Z42" s="32" t="s">
        <v>15</v>
      </c>
      <c r="AA42" s="323" t="s">
        <v>16</v>
      </c>
      <c r="AB42" s="32" t="s">
        <v>15</v>
      </c>
      <c r="AC42" s="323" t="s">
        <v>16</v>
      </c>
      <c r="AD42" s="32" t="s">
        <v>15</v>
      </c>
      <c r="AE42" s="323" t="s">
        <v>16</v>
      </c>
      <c r="AF42" s="32" t="s">
        <v>15</v>
      </c>
      <c r="AG42" s="323" t="s">
        <v>16</v>
      </c>
      <c r="AH42" s="32" t="s">
        <v>15</v>
      </c>
      <c r="AI42" s="323" t="s">
        <v>16</v>
      </c>
      <c r="AJ42" s="32" t="s">
        <v>15</v>
      </c>
      <c r="AK42" s="323" t="s">
        <v>16</v>
      </c>
      <c r="AL42" s="355" t="s">
        <v>15</v>
      </c>
      <c r="AM42" s="323" t="s">
        <v>16</v>
      </c>
      <c r="AN42" s="591"/>
      <c r="AO42" s="164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CG42" s="42"/>
      <c r="CH42" s="42"/>
      <c r="CI42" s="42"/>
      <c r="CJ42" s="42"/>
      <c r="CK42" s="42"/>
      <c r="CL42" s="42"/>
    </row>
    <row r="43" spans="1:90" ht="16.149999999999999" customHeight="1" x14ac:dyDescent="0.2">
      <c r="A43" s="356" t="s">
        <v>26</v>
      </c>
      <c r="B43" s="357" t="s">
        <v>59</v>
      </c>
      <c r="C43" s="167">
        <f>SUM(D43+E43)</f>
        <v>0</v>
      </c>
      <c r="D43" s="168">
        <f>SUM(F43+H43+J43+L43+N43+P43+R43+T43+V43+X43+Z43+AB43+AD43+AF43+AH43+AJ43+AL43)</f>
        <v>0</v>
      </c>
      <c r="E43" s="328">
        <f>SUM(G43+I43+K43+M43+O43+Q43+S43+U43+W43+Y43+AA43+AC43+AE43+AG43+AI43+AK43+AM43)</f>
        <v>0</v>
      </c>
      <c r="F43" s="31"/>
      <c r="G43" s="48"/>
      <c r="H43" s="31"/>
      <c r="I43" s="48"/>
      <c r="J43" s="31"/>
      <c r="K43" s="48"/>
      <c r="L43" s="31"/>
      <c r="M43" s="48"/>
      <c r="N43" s="31"/>
      <c r="O43" s="48"/>
      <c r="P43" s="358"/>
      <c r="Q43" s="48"/>
      <c r="R43" s="358"/>
      <c r="S43" s="48"/>
      <c r="T43" s="358"/>
      <c r="U43" s="48"/>
      <c r="V43" s="358"/>
      <c r="W43" s="48"/>
      <c r="X43" s="358"/>
      <c r="Y43" s="48"/>
      <c r="Z43" s="358"/>
      <c r="AA43" s="48"/>
      <c r="AB43" s="358"/>
      <c r="AC43" s="48"/>
      <c r="AD43" s="358"/>
      <c r="AE43" s="48"/>
      <c r="AF43" s="358"/>
      <c r="AG43" s="48"/>
      <c r="AH43" s="358"/>
      <c r="AI43" s="48"/>
      <c r="AJ43" s="358"/>
      <c r="AK43" s="48"/>
      <c r="AL43" s="359"/>
      <c r="AM43" s="48"/>
      <c r="AN43" s="360"/>
      <c r="AO43" s="6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40"/>
      <c r="BB43" s="40"/>
      <c r="CB43" s="41"/>
      <c r="CG43" s="42">
        <v>0</v>
      </c>
      <c r="CH43" s="42">
        <v>0</v>
      </c>
      <c r="CI43" s="42"/>
      <c r="CJ43" s="42"/>
      <c r="CK43" s="42"/>
      <c r="CL43" s="42"/>
    </row>
    <row r="44" spans="1:90" ht="16.149999999999999" customHeight="1" x14ac:dyDescent="0.2">
      <c r="A44" s="361" t="s">
        <v>27</v>
      </c>
      <c r="B44" s="362" t="s">
        <v>59</v>
      </c>
      <c r="C44" s="45">
        <f>SUM(D44+E44)</f>
        <v>0</v>
      </c>
      <c r="D44" s="46">
        <f>SUM(F44+H44+J44+L44+N44+P44+R44+T44+V44+X44+Z44+AB44+AD44+AF44+AH44+AJ44+AL44)</f>
        <v>0</v>
      </c>
      <c r="E44" s="70">
        <f>SUM(G44+I44+K44+M44+O44+Q44+S44+U44+W44+Y44+AA44+AC44+AE44+AG44+AI44+AK44+AM44)</f>
        <v>0</v>
      </c>
      <c r="F44" s="29"/>
      <c r="G44" s="47"/>
      <c r="H44" s="29"/>
      <c r="I44" s="47"/>
      <c r="J44" s="29"/>
      <c r="K44" s="47"/>
      <c r="L44" s="29"/>
      <c r="M44" s="47"/>
      <c r="N44" s="29"/>
      <c r="O44" s="47"/>
      <c r="P44" s="129"/>
      <c r="Q44" s="47"/>
      <c r="R44" s="129"/>
      <c r="S44" s="47"/>
      <c r="T44" s="129"/>
      <c r="U44" s="47"/>
      <c r="V44" s="129"/>
      <c r="W44" s="47"/>
      <c r="X44" s="129"/>
      <c r="Y44" s="47"/>
      <c r="Z44" s="129"/>
      <c r="AA44" s="47"/>
      <c r="AB44" s="129"/>
      <c r="AC44" s="47"/>
      <c r="AD44" s="129"/>
      <c r="AE44" s="47"/>
      <c r="AF44" s="129"/>
      <c r="AG44" s="47"/>
      <c r="AH44" s="129"/>
      <c r="AI44" s="47"/>
      <c r="AJ44" s="129"/>
      <c r="AK44" s="47"/>
      <c r="AL44" s="79"/>
      <c r="AM44" s="47"/>
      <c r="AN44" s="173"/>
      <c r="AO44" s="6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40"/>
      <c r="BB44" s="40"/>
      <c r="CG44" s="42">
        <v>0</v>
      </c>
      <c r="CH44" s="42">
        <v>0</v>
      </c>
      <c r="CI44" s="42"/>
      <c r="CJ44" s="42"/>
      <c r="CK44" s="42"/>
      <c r="CL44" s="42"/>
    </row>
    <row r="45" spans="1:90" ht="31.15" customHeight="1" x14ac:dyDescent="0.2">
      <c r="A45" s="623" t="s">
        <v>60</v>
      </c>
      <c r="B45" s="623"/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3"/>
      <c r="N45" s="174"/>
      <c r="O45" s="157"/>
      <c r="P45" s="157"/>
      <c r="Q45" s="157"/>
      <c r="R45" s="157"/>
      <c r="S45" s="157"/>
      <c r="T45" s="157"/>
      <c r="U45" s="157"/>
      <c r="V45" s="175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76"/>
      <c r="AP45" s="177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CG45" s="42"/>
      <c r="CH45" s="42"/>
      <c r="CI45" s="42"/>
      <c r="CJ45" s="42"/>
      <c r="CK45" s="42"/>
      <c r="CL45" s="42"/>
    </row>
    <row r="46" spans="1:90" ht="16.149999999999999" customHeight="1" x14ac:dyDescent="0.2">
      <c r="A46" s="621" t="s">
        <v>19</v>
      </c>
      <c r="B46" s="622"/>
      <c r="C46" s="624" t="s">
        <v>28</v>
      </c>
      <c r="D46" s="624"/>
      <c r="E46" s="625"/>
      <c r="F46" s="626" t="s">
        <v>25</v>
      </c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  <c r="R46" s="627"/>
      <c r="S46" s="627"/>
      <c r="T46" s="627"/>
      <c r="U46" s="627"/>
      <c r="V46" s="627"/>
      <c r="W46" s="627"/>
      <c r="X46" s="627"/>
      <c r="Y46" s="627"/>
      <c r="Z46" s="627"/>
      <c r="AA46" s="627"/>
      <c r="AB46" s="627"/>
      <c r="AC46" s="627"/>
      <c r="AD46" s="627"/>
      <c r="AE46" s="627"/>
      <c r="AF46" s="627"/>
      <c r="AG46" s="627"/>
      <c r="AH46" s="627"/>
      <c r="AI46" s="627"/>
      <c r="AJ46" s="627"/>
      <c r="AK46" s="627"/>
      <c r="AL46" s="627"/>
      <c r="AM46" s="628"/>
      <c r="AN46" s="631" t="s">
        <v>1</v>
      </c>
      <c r="AO46" s="176"/>
      <c r="AP46" s="363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CG46" s="42"/>
      <c r="CH46" s="42"/>
      <c r="CI46" s="42"/>
      <c r="CJ46" s="42"/>
      <c r="CK46" s="42"/>
      <c r="CL46" s="42"/>
    </row>
    <row r="47" spans="1:90" ht="16.149999999999999" customHeight="1" x14ac:dyDescent="0.2">
      <c r="A47" s="572"/>
      <c r="B47" s="573"/>
      <c r="C47" s="579"/>
      <c r="D47" s="579"/>
      <c r="E47" s="580"/>
      <c r="F47" s="640" t="s">
        <v>22</v>
      </c>
      <c r="G47" s="640"/>
      <c r="H47" s="632" t="s">
        <v>23</v>
      </c>
      <c r="I47" s="634"/>
      <c r="J47" s="626" t="s">
        <v>24</v>
      </c>
      <c r="K47" s="628"/>
      <c r="L47" s="632" t="s">
        <v>21</v>
      </c>
      <c r="M47" s="634"/>
      <c r="N47" s="632" t="s">
        <v>20</v>
      </c>
      <c r="O47" s="634"/>
      <c r="P47" s="636" t="s">
        <v>2</v>
      </c>
      <c r="Q47" s="637"/>
      <c r="R47" s="636" t="s">
        <v>3</v>
      </c>
      <c r="S47" s="637"/>
      <c r="T47" s="636" t="s">
        <v>4</v>
      </c>
      <c r="U47" s="637"/>
      <c r="V47" s="636" t="s">
        <v>5</v>
      </c>
      <c r="W47" s="637"/>
      <c r="X47" s="636" t="s">
        <v>6</v>
      </c>
      <c r="Y47" s="637"/>
      <c r="Z47" s="636" t="s">
        <v>7</v>
      </c>
      <c r="AA47" s="637"/>
      <c r="AB47" s="636" t="s">
        <v>8</v>
      </c>
      <c r="AC47" s="637"/>
      <c r="AD47" s="636" t="s">
        <v>9</v>
      </c>
      <c r="AE47" s="637"/>
      <c r="AF47" s="636" t="s">
        <v>10</v>
      </c>
      <c r="AG47" s="637"/>
      <c r="AH47" s="636" t="s">
        <v>11</v>
      </c>
      <c r="AI47" s="637"/>
      <c r="AJ47" s="636" t="s">
        <v>12</v>
      </c>
      <c r="AK47" s="637"/>
      <c r="AL47" s="636" t="s">
        <v>13</v>
      </c>
      <c r="AM47" s="637"/>
      <c r="AN47" s="595"/>
      <c r="AO47" s="176"/>
      <c r="AP47" s="363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CG47" s="42"/>
      <c r="CH47" s="42"/>
      <c r="CI47" s="42"/>
      <c r="CJ47" s="42"/>
      <c r="CK47" s="42"/>
      <c r="CL47" s="42"/>
    </row>
    <row r="48" spans="1:90" ht="16.149999999999999" customHeight="1" x14ac:dyDescent="0.2">
      <c r="A48" s="574"/>
      <c r="B48" s="575"/>
      <c r="C48" s="84" t="s">
        <v>14</v>
      </c>
      <c r="D48" s="179" t="s">
        <v>15</v>
      </c>
      <c r="E48" s="82" t="s">
        <v>16</v>
      </c>
      <c r="F48" s="325" t="s">
        <v>15</v>
      </c>
      <c r="G48" s="365" t="s">
        <v>16</v>
      </c>
      <c r="H48" s="325" t="s">
        <v>15</v>
      </c>
      <c r="I48" s="365" t="s">
        <v>16</v>
      </c>
      <c r="J48" s="325" t="s">
        <v>15</v>
      </c>
      <c r="K48" s="365" t="s">
        <v>16</v>
      </c>
      <c r="L48" s="325" t="s">
        <v>15</v>
      </c>
      <c r="M48" s="365" t="s">
        <v>16</v>
      </c>
      <c r="N48" s="325" t="s">
        <v>15</v>
      </c>
      <c r="O48" s="365" t="s">
        <v>16</v>
      </c>
      <c r="P48" s="325" t="s">
        <v>15</v>
      </c>
      <c r="Q48" s="365" t="s">
        <v>16</v>
      </c>
      <c r="R48" s="325" t="s">
        <v>15</v>
      </c>
      <c r="S48" s="365" t="s">
        <v>16</v>
      </c>
      <c r="T48" s="325" t="s">
        <v>15</v>
      </c>
      <c r="U48" s="365" t="s">
        <v>16</v>
      </c>
      <c r="V48" s="325" t="s">
        <v>15</v>
      </c>
      <c r="W48" s="365" t="s">
        <v>16</v>
      </c>
      <c r="X48" s="325" t="s">
        <v>15</v>
      </c>
      <c r="Y48" s="365" t="s">
        <v>16</v>
      </c>
      <c r="Z48" s="325" t="s">
        <v>15</v>
      </c>
      <c r="AA48" s="365" t="s">
        <v>16</v>
      </c>
      <c r="AB48" s="325" t="s">
        <v>15</v>
      </c>
      <c r="AC48" s="365" t="s">
        <v>16</v>
      </c>
      <c r="AD48" s="325" t="s">
        <v>15</v>
      </c>
      <c r="AE48" s="365" t="s">
        <v>16</v>
      </c>
      <c r="AF48" s="325" t="s">
        <v>15</v>
      </c>
      <c r="AG48" s="365" t="s">
        <v>16</v>
      </c>
      <c r="AH48" s="325" t="s">
        <v>15</v>
      </c>
      <c r="AI48" s="365" t="s">
        <v>16</v>
      </c>
      <c r="AJ48" s="325" t="s">
        <v>15</v>
      </c>
      <c r="AK48" s="365" t="s">
        <v>16</v>
      </c>
      <c r="AL48" s="68" t="s">
        <v>15</v>
      </c>
      <c r="AM48" s="181" t="s">
        <v>16</v>
      </c>
      <c r="AN48" s="591"/>
      <c r="AO48" s="176"/>
      <c r="AP48" s="363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CG48" s="42"/>
      <c r="CH48" s="42"/>
      <c r="CI48" s="42"/>
      <c r="CJ48" s="42"/>
      <c r="CK48" s="42"/>
      <c r="CL48" s="42"/>
    </row>
    <row r="49" spans="1:90" ht="16.149999999999999" customHeight="1" x14ac:dyDescent="0.2">
      <c r="A49" s="618" t="s">
        <v>61</v>
      </c>
      <c r="B49" s="182" t="s">
        <v>35</v>
      </c>
      <c r="C49" s="90">
        <f t="shared" ref="C49:C70" si="4">SUM(D49+E49)</f>
        <v>0</v>
      </c>
      <c r="D49" s="91">
        <f>SUM(H49+J49+L49+N49+P49+R49+T49+V49+X49+Z49+AB49+AD49+AF49+AH49+AJ49+AL49)</f>
        <v>0</v>
      </c>
      <c r="E49" s="2">
        <f t="shared" ref="D49:E54" si="5">SUM(I49+K49+M49+O49+Q49+S49+U49+W49+Y49+AA49+AC49+AE49+AG49+AI49+AK49+AM49)</f>
        <v>0</v>
      </c>
      <c r="F49" s="80"/>
      <c r="G49" s="81"/>
      <c r="H49" s="3"/>
      <c r="I49" s="4"/>
      <c r="J49" s="3"/>
      <c r="K49" s="5"/>
      <c r="L49" s="3"/>
      <c r="M49" s="5"/>
      <c r="N49" s="3"/>
      <c r="O49" s="5"/>
      <c r="P49" s="21"/>
      <c r="Q49" s="5"/>
      <c r="R49" s="21"/>
      <c r="S49" s="5"/>
      <c r="T49" s="21"/>
      <c r="U49" s="5"/>
      <c r="V49" s="21"/>
      <c r="W49" s="5"/>
      <c r="X49" s="21"/>
      <c r="Y49" s="5"/>
      <c r="Z49" s="21"/>
      <c r="AA49" s="5"/>
      <c r="AB49" s="21"/>
      <c r="AC49" s="5"/>
      <c r="AD49" s="21"/>
      <c r="AE49" s="5"/>
      <c r="AF49" s="21"/>
      <c r="AG49" s="5"/>
      <c r="AH49" s="21"/>
      <c r="AI49" s="5"/>
      <c r="AJ49" s="21"/>
      <c r="AK49" s="5"/>
      <c r="AL49" s="21"/>
      <c r="AM49" s="5"/>
      <c r="AN49" s="183"/>
      <c r="AO49" s="6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40"/>
      <c r="BB49" s="40"/>
      <c r="CG49" s="42">
        <v>0</v>
      </c>
      <c r="CH49" s="42">
        <v>0</v>
      </c>
      <c r="CI49" s="42"/>
      <c r="CJ49" s="42"/>
      <c r="CK49" s="42"/>
      <c r="CL49" s="42"/>
    </row>
    <row r="50" spans="1:90" ht="16.149999999999999" customHeight="1" x14ac:dyDescent="0.2">
      <c r="A50" s="564"/>
      <c r="B50" s="184" t="s">
        <v>47</v>
      </c>
      <c r="C50" s="114">
        <f t="shared" si="4"/>
        <v>0</v>
      </c>
      <c r="D50" s="115">
        <f t="shared" si="5"/>
        <v>0</v>
      </c>
      <c r="E50" s="69">
        <f t="shared" si="5"/>
        <v>0</v>
      </c>
      <c r="F50" s="43"/>
      <c r="G50" s="44"/>
      <c r="H50" s="7"/>
      <c r="I50" s="14"/>
      <c r="J50" s="7"/>
      <c r="K50" s="8"/>
      <c r="L50" s="7"/>
      <c r="M50" s="8"/>
      <c r="N50" s="7"/>
      <c r="O50" s="8"/>
      <c r="P50" s="15"/>
      <c r="Q50" s="8"/>
      <c r="R50" s="15"/>
      <c r="S50" s="8"/>
      <c r="T50" s="15"/>
      <c r="U50" s="8"/>
      <c r="V50" s="15"/>
      <c r="W50" s="8"/>
      <c r="X50" s="15"/>
      <c r="Y50" s="8"/>
      <c r="Z50" s="15"/>
      <c r="AA50" s="8"/>
      <c r="AB50" s="15"/>
      <c r="AC50" s="8"/>
      <c r="AD50" s="15"/>
      <c r="AE50" s="8"/>
      <c r="AF50" s="15"/>
      <c r="AG50" s="8"/>
      <c r="AH50" s="15"/>
      <c r="AI50" s="8"/>
      <c r="AJ50" s="15"/>
      <c r="AK50" s="8"/>
      <c r="AL50" s="15"/>
      <c r="AM50" s="8"/>
      <c r="AN50" s="185"/>
      <c r="AO50" s="6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40"/>
      <c r="BB50" s="40"/>
      <c r="CG50" s="42">
        <v>0</v>
      </c>
      <c r="CH50" s="42">
        <v>0</v>
      </c>
      <c r="CI50" s="42"/>
      <c r="CJ50" s="42"/>
      <c r="CK50" s="42"/>
      <c r="CL50" s="42"/>
    </row>
    <row r="51" spans="1:90" ht="16.149999999999999" customHeight="1" x14ac:dyDescent="0.2">
      <c r="A51" s="564"/>
      <c r="B51" s="184" t="s">
        <v>36</v>
      </c>
      <c r="C51" s="114">
        <f t="shared" si="4"/>
        <v>0</v>
      </c>
      <c r="D51" s="115">
        <f t="shared" si="5"/>
        <v>0</v>
      </c>
      <c r="E51" s="69">
        <f t="shared" si="5"/>
        <v>0</v>
      </c>
      <c r="F51" s="43"/>
      <c r="G51" s="44"/>
      <c r="H51" s="7"/>
      <c r="I51" s="14"/>
      <c r="J51" s="7"/>
      <c r="K51" s="8"/>
      <c r="L51" s="7"/>
      <c r="M51" s="8"/>
      <c r="N51" s="7"/>
      <c r="O51" s="8"/>
      <c r="P51" s="15"/>
      <c r="Q51" s="8"/>
      <c r="R51" s="15"/>
      <c r="S51" s="8"/>
      <c r="T51" s="15"/>
      <c r="U51" s="8"/>
      <c r="V51" s="15"/>
      <c r="W51" s="8"/>
      <c r="X51" s="15"/>
      <c r="Y51" s="8"/>
      <c r="Z51" s="15"/>
      <c r="AA51" s="8"/>
      <c r="AB51" s="15"/>
      <c r="AC51" s="8"/>
      <c r="AD51" s="15"/>
      <c r="AE51" s="8"/>
      <c r="AF51" s="15"/>
      <c r="AG51" s="8"/>
      <c r="AH51" s="15"/>
      <c r="AI51" s="8"/>
      <c r="AJ51" s="15"/>
      <c r="AK51" s="8"/>
      <c r="AL51" s="15"/>
      <c r="AM51" s="8"/>
      <c r="AN51" s="185"/>
      <c r="AO51" s="6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40"/>
      <c r="BB51" s="40"/>
      <c r="CG51" s="42">
        <v>0</v>
      </c>
      <c r="CH51" s="42">
        <v>0</v>
      </c>
      <c r="CI51" s="42"/>
      <c r="CJ51" s="42"/>
      <c r="CK51" s="42"/>
      <c r="CL51" s="42"/>
    </row>
    <row r="52" spans="1:90" ht="16.149999999999999" customHeight="1" x14ac:dyDescent="0.2">
      <c r="A52" s="564"/>
      <c r="B52" s="184" t="s">
        <v>62</v>
      </c>
      <c r="C52" s="114">
        <f t="shared" si="4"/>
        <v>0</v>
      </c>
      <c r="D52" s="115">
        <f t="shared" si="5"/>
        <v>0</v>
      </c>
      <c r="E52" s="69">
        <f t="shared" si="5"/>
        <v>0</v>
      </c>
      <c r="F52" s="43"/>
      <c r="G52" s="44"/>
      <c r="H52" s="7"/>
      <c r="I52" s="14"/>
      <c r="J52" s="7"/>
      <c r="K52" s="8"/>
      <c r="L52" s="7"/>
      <c r="M52" s="8"/>
      <c r="N52" s="7"/>
      <c r="O52" s="8"/>
      <c r="P52" s="15"/>
      <c r="Q52" s="8"/>
      <c r="R52" s="15"/>
      <c r="S52" s="8"/>
      <c r="T52" s="15"/>
      <c r="U52" s="8"/>
      <c r="V52" s="15"/>
      <c r="W52" s="8"/>
      <c r="X52" s="15"/>
      <c r="Y52" s="8"/>
      <c r="Z52" s="15"/>
      <c r="AA52" s="8"/>
      <c r="AB52" s="15"/>
      <c r="AC52" s="8"/>
      <c r="AD52" s="15"/>
      <c r="AE52" s="8"/>
      <c r="AF52" s="15"/>
      <c r="AG52" s="8"/>
      <c r="AH52" s="15"/>
      <c r="AI52" s="8"/>
      <c r="AJ52" s="15"/>
      <c r="AK52" s="8"/>
      <c r="AL52" s="15"/>
      <c r="AM52" s="8"/>
      <c r="AN52" s="185"/>
      <c r="AO52" s="6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40"/>
      <c r="BB52" s="40"/>
      <c r="CG52" s="42">
        <v>0</v>
      </c>
      <c r="CH52" s="42">
        <v>0</v>
      </c>
      <c r="CI52" s="42"/>
      <c r="CJ52" s="42"/>
      <c r="CK52" s="42"/>
      <c r="CL52" s="42"/>
    </row>
    <row r="53" spans="1:90" ht="16.149999999999999" customHeight="1" x14ac:dyDescent="0.2">
      <c r="A53" s="564"/>
      <c r="B53" s="184" t="s">
        <v>39</v>
      </c>
      <c r="C53" s="114">
        <f t="shared" si="4"/>
        <v>0</v>
      </c>
      <c r="D53" s="115">
        <f t="shared" si="5"/>
        <v>0</v>
      </c>
      <c r="E53" s="69">
        <f t="shared" si="5"/>
        <v>0</v>
      </c>
      <c r="F53" s="43"/>
      <c r="G53" s="44"/>
      <c r="H53" s="7"/>
      <c r="I53" s="14"/>
      <c r="J53" s="7"/>
      <c r="K53" s="8"/>
      <c r="L53" s="7"/>
      <c r="M53" s="8"/>
      <c r="N53" s="7"/>
      <c r="O53" s="8"/>
      <c r="P53" s="15"/>
      <c r="Q53" s="8"/>
      <c r="R53" s="15"/>
      <c r="S53" s="8"/>
      <c r="T53" s="15"/>
      <c r="U53" s="8"/>
      <c r="V53" s="15"/>
      <c r="W53" s="8"/>
      <c r="X53" s="15"/>
      <c r="Y53" s="8"/>
      <c r="Z53" s="15"/>
      <c r="AA53" s="8"/>
      <c r="AB53" s="15"/>
      <c r="AC53" s="8"/>
      <c r="AD53" s="15"/>
      <c r="AE53" s="8"/>
      <c r="AF53" s="15"/>
      <c r="AG53" s="8"/>
      <c r="AH53" s="15"/>
      <c r="AI53" s="8"/>
      <c r="AJ53" s="15"/>
      <c r="AK53" s="8"/>
      <c r="AL53" s="15"/>
      <c r="AM53" s="8"/>
      <c r="AN53" s="185"/>
      <c r="AO53" s="6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40"/>
      <c r="BB53" s="40"/>
      <c r="CG53" s="42">
        <v>0</v>
      </c>
      <c r="CH53" s="42">
        <v>0</v>
      </c>
      <c r="CI53" s="42"/>
      <c r="CJ53" s="42"/>
      <c r="CK53" s="42"/>
      <c r="CL53" s="42"/>
    </row>
    <row r="54" spans="1:90" ht="16.149999999999999" customHeight="1" x14ac:dyDescent="0.2">
      <c r="A54" s="565"/>
      <c r="B54" s="85" t="s">
        <v>40</v>
      </c>
      <c r="C54" s="86">
        <f t="shared" si="4"/>
        <v>0</v>
      </c>
      <c r="D54" s="87">
        <f t="shared" si="5"/>
        <v>0</v>
      </c>
      <c r="E54" s="74">
        <f t="shared" si="5"/>
        <v>0</v>
      </c>
      <c r="F54" s="72"/>
      <c r="G54" s="73"/>
      <c r="H54" s="9"/>
      <c r="I54" s="10"/>
      <c r="J54" s="9"/>
      <c r="K54" s="11"/>
      <c r="L54" s="9"/>
      <c r="M54" s="11"/>
      <c r="N54" s="9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8"/>
      <c r="AA54" s="11"/>
      <c r="AB54" s="18"/>
      <c r="AC54" s="11"/>
      <c r="AD54" s="18"/>
      <c r="AE54" s="11"/>
      <c r="AF54" s="18"/>
      <c r="AG54" s="11"/>
      <c r="AH54" s="18"/>
      <c r="AI54" s="11"/>
      <c r="AJ54" s="18"/>
      <c r="AK54" s="11"/>
      <c r="AL54" s="18"/>
      <c r="AM54" s="11"/>
      <c r="AN54" s="186"/>
      <c r="AO54" s="6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40"/>
      <c r="BB54" s="40"/>
      <c r="CG54" s="42">
        <v>0</v>
      </c>
      <c r="CH54" s="42">
        <v>0</v>
      </c>
      <c r="CI54" s="42"/>
      <c r="CJ54" s="42"/>
      <c r="CK54" s="42"/>
      <c r="CL54" s="42"/>
    </row>
    <row r="55" spans="1:90" ht="16.149999999999999" customHeight="1" x14ac:dyDescent="0.2">
      <c r="A55" s="618" t="s">
        <v>63</v>
      </c>
      <c r="B55" s="182" t="s">
        <v>36</v>
      </c>
      <c r="C55" s="90">
        <f t="shared" si="4"/>
        <v>0</v>
      </c>
      <c r="D55" s="91">
        <f t="shared" ref="D55:E60" si="6">SUM(J55+L55+N55)</f>
        <v>0</v>
      </c>
      <c r="E55" s="2">
        <f t="shared" si="6"/>
        <v>0</v>
      </c>
      <c r="F55" s="80"/>
      <c r="G55" s="81"/>
      <c r="H55" s="80"/>
      <c r="I55" s="81"/>
      <c r="J55" s="3"/>
      <c r="K55" s="5"/>
      <c r="L55" s="3"/>
      <c r="M55" s="5"/>
      <c r="N55" s="3"/>
      <c r="O55" s="5"/>
      <c r="P55" s="187"/>
      <c r="Q55" s="188"/>
      <c r="R55" s="187"/>
      <c r="S55" s="188"/>
      <c r="T55" s="187"/>
      <c r="U55" s="188"/>
      <c r="V55" s="187"/>
      <c r="W55" s="188"/>
      <c r="X55" s="187"/>
      <c r="Y55" s="188"/>
      <c r="Z55" s="187"/>
      <c r="AA55" s="188"/>
      <c r="AB55" s="187"/>
      <c r="AC55" s="188"/>
      <c r="AD55" s="187"/>
      <c r="AE55" s="188"/>
      <c r="AF55" s="187"/>
      <c r="AG55" s="188"/>
      <c r="AH55" s="187"/>
      <c r="AI55" s="188"/>
      <c r="AJ55" s="80"/>
      <c r="AK55" s="188"/>
      <c r="AL55" s="187"/>
      <c r="AM55" s="188"/>
      <c r="AN55" s="183"/>
      <c r="AO55" s="6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40"/>
      <c r="BB55" s="40"/>
      <c r="CG55" s="42">
        <v>0</v>
      </c>
      <c r="CH55" s="42">
        <v>0</v>
      </c>
      <c r="CI55" s="42"/>
      <c r="CJ55" s="42"/>
      <c r="CK55" s="42"/>
      <c r="CL55" s="42"/>
    </row>
    <row r="56" spans="1:90" ht="16.149999999999999" customHeight="1" x14ac:dyDescent="0.2">
      <c r="A56" s="565"/>
      <c r="B56" s="85" t="s">
        <v>39</v>
      </c>
      <c r="C56" s="86">
        <f t="shared" si="4"/>
        <v>0</v>
      </c>
      <c r="D56" s="87">
        <f t="shared" si="6"/>
        <v>0</v>
      </c>
      <c r="E56" s="74">
        <f t="shared" si="6"/>
        <v>0</v>
      </c>
      <c r="F56" s="72"/>
      <c r="G56" s="73"/>
      <c r="H56" s="72"/>
      <c r="I56" s="73"/>
      <c r="J56" s="9"/>
      <c r="K56" s="11"/>
      <c r="L56" s="9"/>
      <c r="M56" s="11"/>
      <c r="N56" s="9"/>
      <c r="O56" s="11"/>
      <c r="P56" s="189"/>
      <c r="Q56" s="190"/>
      <c r="R56" s="189"/>
      <c r="S56" s="190"/>
      <c r="T56" s="189"/>
      <c r="U56" s="190"/>
      <c r="V56" s="189"/>
      <c r="W56" s="190"/>
      <c r="X56" s="189"/>
      <c r="Y56" s="190"/>
      <c r="Z56" s="189"/>
      <c r="AA56" s="190"/>
      <c r="AB56" s="189"/>
      <c r="AC56" s="190"/>
      <c r="AD56" s="189"/>
      <c r="AE56" s="190"/>
      <c r="AF56" s="189"/>
      <c r="AG56" s="190"/>
      <c r="AH56" s="189"/>
      <c r="AI56" s="190"/>
      <c r="AJ56" s="72"/>
      <c r="AK56" s="190"/>
      <c r="AL56" s="189"/>
      <c r="AM56" s="190"/>
      <c r="AN56" s="186"/>
      <c r="AO56" s="6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40"/>
      <c r="BB56" s="40"/>
      <c r="CG56" s="42">
        <v>0</v>
      </c>
      <c r="CH56" s="42">
        <v>0</v>
      </c>
      <c r="CI56" s="42"/>
      <c r="CJ56" s="42"/>
      <c r="CK56" s="42"/>
      <c r="CL56" s="42"/>
    </row>
    <row r="57" spans="1:90" ht="16.149999999999999" customHeight="1" x14ac:dyDescent="0.2">
      <c r="A57" s="618" t="s">
        <v>64</v>
      </c>
      <c r="B57" s="182" t="s">
        <v>35</v>
      </c>
      <c r="C57" s="90">
        <f t="shared" si="4"/>
        <v>0</v>
      </c>
      <c r="D57" s="91">
        <f t="shared" si="6"/>
        <v>0</v>
      </c>
      <c r="E57" s="2">
        <f t="shared" si="6"/>
        <v>0</v>
      </c>
      <c r="F57" s="80"/>
      <c r="G57" s="81"/>
      <c r="H57" s="80"/>
      <c r="I57" s="81"/>
      <c r="J57" s="3"/>
      <c r="K57" s="5"/>
      <c r="L57" s="3"/>
      <c r="M57" s="5"/>
      <c r="N57" s="3"/>
      <c r="O57" s="5"/>
      <c r="P57" s="187"/>
      <c r="Q57" s="188"/>
      <c r="R57" s="187"/>
      <c r="S57" s="188"/>
      <c r="T57" s="187"/>
      <c r="U57" s="188"/>
      <c r="V57" s="187"/>
      <c r="W57" s="188"/>
      <c r="X57" s="187"/>
      <c r="Y57" s="188"/>
      <c r="Z57" s="187"/>
      <c r="AA57" s="188"/>
      <c r="AB57" s="187"/>
      <c r="AC57" s="188"/>
      <c r="AD57" s="187"/>
      <c r="AE57" s="188"/>
      <c r="AF57" s="187"/>
      <c r="AG57" s="188"/>
      <c r="AH57" s="187"/>
      <c r="AI57" s="188"/>
      <c r="AJ57" s="80"/>
      <c r="AK57" s="188"/>
      <c r="AL57" s="187"/>
      <c r="AM57" s="188"/>
      <c r="AN57" s="183"/>
      <c r="AO57" s="6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40"/>
      <c r="BB57" s="40"/>
      <c r="CG57" s="42">
        <v>0</v>
      </c>
      <c r="CH57" s="42">
        <v>0</v>
      </c>
      <c r="CI57" s="42"/>
      <c r="CJ57" s="42"/>
      <c r="CK57" s="42"/>
      <c r="CL57" s="42"/>
    </row>
    <row r="58" spans="1:90" ht="16.149999999999999" customHeight="1" x14ac:dyDescent="0.2">
      <c r="A58" s="564"/>
      <c r="B58" s="184" t="s">
        <v>47</v>
      </c>
      <c r="C58" s="114">
        <f t="shared" si="4"/>
        <v>0</v>
      </c>
      <c r="D58" s="115">
        <f t="shared" si="6"/>
        <v>0</v>
      </c>
      <c r="E58" s="69">
        <f t="shared" si="6"/>
        <v>0</v>
      </c>
      <c r="F58" s="43"/>
      <c r="G58" s="44"/>
      <c r="H58" s="43"/>
      <c r="I58" s="44"/>
      <c r="J58" s="7"/>
      <c r="K58" s="8"/>
      <c r="L58" s="7"/>
      <c r="M58" s="8"/>
      <c r="N58" s="7"/>
      <c r="O58" s="8"/>
      <c r="P58" s="191"/>
      <c r="Q58" s="192"/>
      <c r="R58" s="191"/>
      <c r="S58" s="192"/>
      <c r="T58" s="191"/>
      <c r="U58" s="192"/>
      <c r="V58" s="191"/>
      <c r="W58" s="192"/>
      <c r="X58" s="191"/>
      <c r="Y58" s="192"/>
      <c r="Z58" s="191"/>
      <c r="AA58" s="192"/>
      <c r="AB58" s="191"/>
      <c r="AC58" s="192"/>
      <c r="AD58" s="191"/>
      <c r="AE58" s="192"/>
      <c r="AF58" s="191"/>
      <c r="AG58" s="192"/>
      <c r="AH58" s="191"/>
      <c r="AI58" s="192"/>
      <c r="AJ58" s="43"/>
      <c r="AK58" s="192"/>
      <c r="AL58" s="191"/>
      <c r="AM58" s="192"/>
      <c r="AN58" s="185"/>
      <c r="AO58" s="6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40"/>
      <c r="BB58" s="40"/>
      <c r="CG58" s="42">
        <v>0</v>
      </c>
      <c r="CH58" s="42">
        <v>0</v>
      </c>
      <c r="CI58" s="42"/>
      <c r="CJ58" s="42"/>
      <c r="CK58" s="42"/>
      <c r="CL58" s="42"/>
    </row>
    <row r="59" spans="1:90" ht="16.149999999999999" customHeight="1" x14ac:dyDescent="0.2">
      <c r="A59" s="564"/>
      <c r="B59" s="184" t="s">
        <v>36</v>
      </c>
      <c r="C59" s="114">
        <f t="shared" si="4"/>
        <v>0</v>
      </c>
      <c r="D59" s="115">
        <f t="shared" si="6"/>
        <v>0</v>
      </c>
      <c r="E59" s="69">
        <f t="shared" si="6"/>
        <v>0</v>
      </c>
      <c r="F59" s="43"/>
      <c r="G59" s="44"/>
      <c r="H59" s="43"/>
      <c r="I59" s="44"/>
      <c r="J59" s="7"/>
      <c r="K59" s="8"/>
      <c r="L59" s="7"/>
      <c r="M59" s="8"/>
      <c r="N59" s="7"/>
      <c r="O59" s="8"/>
      <c r="P59" s="191"/>
      <c r="Q59" s="192"/>
      <c r="R59" s="191"/>
      <c r="S59" s="192"/>
      <c r="T59" s="191"/>
      <c r="U59" s="192"/>
      <c r="V59" s="191"/>
      <c r="W59" s="192"/>
      <c r="X59" s="191"/>
      <c r="Y59" s="192"/>
      <c r="Z59" s="191"/>
      <c r="AA59" s="192"/>
      <c r="AB59" s="191"/>
      <c r="AC59" s="192"/>
      <c r="AD59" s="191"/>
      <c r="AE59" s="192"/>
      <c r="AF59" s="191"/>
      <c r="AG59" s="192"/>
      <c r="AH59" s="191"/>
      <c r="AI59" s="192"/>
      <c r="AJ59" s="43"/>
      <c r="AK59" s="192"/>
      <c r="AL59" s="191"/>
      <c r="AM59" s="192"/>
      <c r="AN59" s="185"/>
      <c r="AO59" s="6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40"/>
      <c r="BB59" s="40"/>
      <c r="CG59" s="42">
        <v>0</v>
      </c>
      <c r="CH59" s="42">
        <v>0</v>
      </c>
      <c r="CI59" s="42"/>
      <c r="CJ59" s="42"/>
      <c r="CK59" s="42"/>
      <c r="CL59" s="42"/>
    </row>
    <row r="60" spans="1:90" ht="16.149999999999999" customHeight="1" x14ac:dyDescent="0.2">
      <c r="A60" s="565"/>
      <c r="B60" s="85" t="s">
        <v>39</v>
      </c>
      <c r="C60" s="86">
        <f t="shared" si="4"/>
        <v>0</v>
      </c>
      <c r="D60" s="87">
        <f t="shared" si="6"/>
        <v>0</v>
      </c>
      <c r="E60" s="74">
        <f t="shared" si="6"/>
        <v>0</v>
      </c>
      <c r="F60" s="72"/>
      <c r="G60" s="73"/>
      <c r="H60" s="72"/>
      <c r="I60" s="73"/>
      <c r="J60" s="9"/>
      <c r="K60" s="11"/>
      <c r="L60" s="9"/>
      <c r="M60" s="11"/>
      <c r="N60" s="9"/>
      <c r="O60" s="11"/>
      <c r="P60" s="189"/>
      <c r="Q60" s="190"/>
      <c r="R60" s="189"/>
      <c r="S60" s="190"/>
      <c r="T60" s="189"/>
      <c r="U60" s="190"/>
      <c r="V60" s="189"/>
      <c r="W60" s="190"/>
      <c r="X60" s="189"/>
      <c r="Y60" s="190"/>
      <c r="Z60" s="189"/>
      <c r="AA60" s="190"/>
      <c r="AB60" s="189"/>
      <c r="AC60" s="190"/>
      <c r="AD60" s="189"/>
      <c r="AE60" s="190"/>
      <c r="AF60" s="189"/>
      <c r="AG60" s="190"/>
      <c r="AH60" s="189"/>
      <c r="AI60" s="190"/>
      <c r="AJ60" s="72"/>
      <c r="AK60" s="190"/>
      <c r="AL60" s="189"/>
      <c r="AM60" s="190"/>
      <c r="AN60" s="186"/>
      <c r="AO60" s="6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40"/>
      <c r="BB60" s="40"/>
      <c r="CG60" s="42">
        <v>0</v>
      </c>
      <c r="CH60" s="42">
        <v>0</v>
      </c>
      <c r="CI60" s="42"/>
      <c r="CJ60" s="42"/>
      <c r="CK60" s="42"/>
      <c r="CL60" s="42"/>
    </row>
    <row r="61" spans="1:90" ht="16.149999999999999" customHeight="1" x14ac:dyDescent="0.2">
      <c r="A61" s="618" t="s">
        <v>65</v>
      </c>
      <c r="B61" s="182" t="s">
        <v>35</v>
      </c>
      <c r="C61" s="90">
        <f t="shared" si="4"/>
        <v>0</v>
      </c>
      <c r="D61" s="91">
        <f t="shared" ref="D61:E70" si="7">SUM(J61+L61+N61+P61+R61+T61+V61+X61+Z61+AB61+AD61+AF61+AH61+AJ61+AL61)</f>
        <v>0</v>
      </c>
      <c r="E61" s="2">
        <f t="shared" si="7"/>
        <v>0</v>
      </c>
      <c r="F61" s="80"/>
      <c r="G61" s="81"/>
      <c r="H61" s="80"/>
      <c r="I61" s="188"/>
      <c r="J61" s="3"/>
      <c r="K61" s="5"/>
      <c r="L61" s="3"/>
      <c r="M61" s="5"/>
      <c r="N61" s="3"/>
      <c r="O61" s="5"/>
      <c r="P61" s="3"/>
      <c r="Q61" s="5"/>
      <c r="R61" s="3"/>
      <c r="S61" s="5"/>
      <c r="T61" s="3"/>
      <c r="U61" s="5"/>
      <c r="V61" s="3"/>
      <c r="W61" s="5"/>
      <c r="X61" s="3"/>
      <c r="Y61" s="5"/>
      <c r="Z61" s="3"/>
      <c r="AA61" s="5"/>
      <c r="AB61" s="3"/>
      <c r="AC61" s="5"/>
      <c r="AD61" s="3"/>
      <c r="AE61" s="5"/>
      <c r="AF61" s="3"/>
      <c r="AG61" s="5"/>
      <c r="AH61" s="3"/>
      <c r="AI61" s="5"/>
      <c r="AJ61" s="3"/>
      <c r="AK61" s="5"/>
      <c r="AL61" s="3"/>
      <c r="AM61" s="5"/>
      <c r="AN61" s="183"/>
      <c r="AO61" s="6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40"/>
      <c r="BB61" s="40"/>
      <c r="CG61" s="42">
        <v>0</v>
      </c>
      <c r="CH61" s="42">
        <v>0</v>
      </c>
      <c r="CI61" s="42"/>
      <c r="CJ61" s="42"/>
      <c r="CK61" s="42"/>
      <c r="CL61" s="42"/>
    </row>
    <row r="62" spans="1:90" ht="16.149999999999999" customHeight="1" x14ac:dyDescent="0.2">
      <c r="A62" s="565"/>
      <c r="B62" s="184" t="s">
        <v>47</v>
      </c>
      <c r="C62" s="116">
        <f t="shared" si="4"/>
        <v>0</v>
      </c>
      <c r="D62" s="117">
        <f t="shared" si="7"/>
        <v>0</v>
      </c>
      <c r="E62" s="74">
        <f t="shared" si="7"/>
        <v>0</v>
      </c>
      <c r="F62" s="72"/>
      <c r="G62" s="73"/>
      <c r="H62" s="72"/>
      <c r="I62" s="190"/>
      <c r="J62" s="9"/>
      <c r="K62" s="11"/>
      <c r="L62" s="9"/>
      <c r="M62" s="11"/>
      <c r="N62" s="9"/>
      <c r="O62" s="11"/>
      <c r="P62" s="9"/>
      <c r="Q62" s="11"/>
      <c r="R62" s="9"/>
      <c r="S62" s="11"/>
      <c r="T62" s="9"/>
      <c r="U62" s="11"/>
      <c r="V62" s="9"/>
      <c r="W62" s="11"/>
      <c r="X62" s="9"/>
      <c r="Y62" s="11"/>
      <c r="Z62" s="9"/>
      <c r="AA62" s="11"/>
      <c r="AB62" s="9"/>
      <c r="AC62" s="11"/>
      <c r="AD62" s="9"/>
      <c r="AE62" s="11"/>
      <c r="AF62" s="9"/>
      <c r="AG62" s="11"/>
      <c r="AH62" s="9"/>
      <c r="AI62" s="11"/>
      <c r="AJ62" s="9"/>
      <c r="AK62" s="11"/>
      <c r="AL62" s="9"/>
      <c r="AM62" s="11"/>
      <c r="AN62" s="186"/>
      <c r="AO62" s="6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40"/>
      <c r="BB62" s="40"/>
      <c r="CG62" s="42">
        <v>0</v>
      </c>
      <c r="CH62" s="42">
        <v>0</v>
      </c>
      <c r="CI62" s="42"/>
      <c r="CJ62" s="42"/>
      <c r="CK62" s="42"/>
      <c r="CL62" s="42"/>
    </row>
    <row r="63" spans="1:90" ht="16.149999999999999" customHeight="1" x14ac:dyDescent="0.2">
      <c r="A63" s="618" t="s">
        <v>66</v>
      </c>
      <c r="B63" s="182" t="s">
        <v>35</v>
      </c>
      <c r="C63" s="90">
        <f t="shared" si="4"/>
        <v>0</v>
      </c>
      <c r="D63" s="91">
        <f t="shared" si="7"/>
        <v>0</v>
      </c>
      <c r="E63" s="2">
        <f t="shared" si="7"/>
        <v>0</v>
      </c>
      <c r="F63" s="80"/>
      <c r="G63" s="81"/>
      <c r="H63" s="80"/>
      <c r="I63" s="81"/>
      <c r="J63" s="3"/>
      <c r="K63" s="5"/>
      <c r="L63" s="3"/>
      <c r="M63" s="5"/>
      <c r="N63" s="3"/>
      <c r="O63" s="5"/>
      <c r="P63" s="3"/>
      <c r="Q63" s="5"/>
      <c r="R63" s="3"/>
      <c r="S63" s="5"/>
      <c r="T63" s="3"/>
      <c r="U63" s="5"/>
      <c r="V63" s="3"/>
      <c r="W63" s="5"/>
      <c r="X63" s="3"/>
      <c r="Y63" s="5"/>
      <c r="Z63" s="3"/>
      <c r="AA63" s="5"/>
      <c r="AB63" s="3"/>
      <c r="AC63" s="5"/>
      <c r="AD63" s="3"/>
      <c r="AE63" s="5"/>
      <c r="AF63" s="3"/>
      <c r="AG63" s="5"/>
      <c r="AH63" s="3"/>
      <c r="AI63" s="5"/>
      <c r="AJ63" s="3"/>
      <c r="AK63" s="5"/>
      <c r="AL63" s="3"/>
      <c r="AM63" s="5"/>
      <c r="AN63" s="183"/>
      <c r="AO63" s="6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40"/>
      <c r="BB63" s="40"/>
      <c r="CG63" s="42">
        <v>0</v>
      </c>
      <c r="CH63" s="42">
        <v>0</v>
      </c>
      <c r="CI63" s="42"/>
      <c r="CJ63" s="42"/>
      <c r="CK63" s="42"/>
      <c r="CL63" s="42"/>
    </row>
    <row r="64" spans="1:90" ht="16.149999999999999" customHeight="1" x14ac:dyDescent="0.2">
      <c r="A64" s="565"/>
      <c r="B64" s="85" t="s">
        <v>47</v>
      </c>
      <c r="C64" s="86">
        <f t="shared" si="4"/>
        <v>0</v>
      </c>
      <c r="D64" s="87">
        <f t="shared" si="7"/>
        <v>0</v>
      </c>
      <c r="E64" s="74">
        <f t="shared" si="7"/>
        <v>0</v>
      </c>
      <c r="F64" s="72"/>
      <c r="G64" s="73"/>
      <c r="H64" s="72"/>
      <c r="I64" s="73"/>
      <c r="J64" s="9"/>
      <c r="K64" s="11"/>
      <c r="L64" s="9"/>
      <c r="M64" s="11"/>
      <c r="N64" s="9"/>
      <c r="O64" s="11"/>
      <c r="P64" s="9"/>
      <c r="Q64" s="11"/>
      <c r="R64" s="9"/>
      <c r="S64" s="11"/>
      <c r="T64" s="9"/>
      <c r="U64" s="11"/>
      <c r="V64" s="9"/>
      <c r="W64" s="11"/>
      <c r="X64" s="9"/>
      <c r="Y64" s="11"/>
      <c r="Z64" s="9"/>
      <c r="AA64" s="11"/>
      <c r="AB64" s="9"/>
      <c r="AC64" s="11"/>
      <c r="AD64" s="9"/>
      <c r="AE64" s="11"/>
      <c r="AF64" s="9"/>
      <c r="AG64" s="11"/>
      <c r="AH64" s="9"/>
      <c r="AI64" s="11"/>
      <c r="AJ64" s="9"/>
      <c r="AK64" s="11"/>
      <c r="AL64" s="9"/>
      <c r="AM64" s="11"/>
      <c r="AN64" s="186"/>
      <c r="AO64" s="6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40"/>
      <c r="BB64" s="40"/>
      <c r="CG64" s="42">
        <v>0</v>
      </c>
      <c r="CH64" s="42">
        <v>0</v>
      </c>
      <c r="CI64" s="42"/>
      <c r="CJ64" s="42"/>
      <c r="CK64" s="42"/>
      <c r="CL64" s="42"/>
    </row>
    <row r="65" spans="1:90" ht="16.149999999999999" customHeight="1" x14ac:dyDescent="0.2">
      <c r="A65" s="618" t="s">
        <v>67</v>
      </c>
      <c r="B65" s="182" t="s">
        <v>35</v>
      </c>
      <c r="C65" s="90">
        <f t="shared" si="4"/>
        <v>0</v>
      </c>
      <c r="D65" s="91">
        <f t="shared" si="7"/>
        <v>0</v>
      </c>
      <c r="E65" s="2">
        <f t="shared" si="7"/>
        <v>0</v>
      </c>
      <c r="F65" s="80"/>
      <c r="G65" s="81"/>
      <c r="H65" s="80"/>
      <c r="I65" s="81"/>
      <c r="J65" s="3"/>
      <c r="K65" s="5"/>
      <c r="L65" s="3"/>
      <c r="M65" s="5"/>
      <c r="N65" s="3"/>
      <c r="O65" s="5"/>
      <c r="P65" s="3"/>
      <c r="Q65" s="5"/>
      <c r="R65" s="3"/>
      <c r="S65" s="5"/>
      <c r="T65" s="3"/>
      <c r="U65" s="5"/>
      <c r="V65" s="3"/>
      <c r="W65" s="5"/>
      <c r="X65" s="3"/>
      <c r="Y65" s="5"/>
      <c r="Z65" s="3"/>
      <c r="AA65" s="5"/>
      <c r="AB65" s="3"/>
      <c r="AC65" s="5"/>
      <c r="AD65" s="3"/>
      <c r="AE65" s="5"/>
      <c r="AF65" s="3"/>
      <c r="AG65" s="5"/>
      <c r="AH65" s="3"/>
      <c r="AI65" s="5"/>
      <c r="AJ65" s="3"/>
      <c r="AK65" s="5"/>
      <c r="AL65" s="3"/>
      <c r="AM65" s="5"/>
      <c r="AN65" s="183"/>
      <c r="AO65" s="6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40"/>
      <c r="BB65" s="40"/>
      <c r="CG65" s="42">
        <v>0</v>
      </c>
      <c r="CH65" s="42">
        <v>0</v>
      </c>
      <c r="CI65" s="42"/>
      <c r="CJ65" s="42"/>
      <c r="CK65" s="42"/>
      <c r="CL65" s="42"/>
    </row>
    <row r="66" spans="1:90" ht="16.149999999999999" customHeight="1" x14ac:dyDescent="0.2">
      <c r="A66" s="564"/>
      <c r="B66" s="184" t="s">
        <v>47</v>
      </c>
      <c r="C66" s="114">
        <f t="shared" si="4"/>
        <v>0</v>
      </c>
      <c r="D66" s="115">
        <f t="shared" si="7"/>
        <v>0</v>
      </c>
      <c r="E66" s="69">
        <f t="shared" si="7"/>
        <v>0</v>
      </c>
      <c r="F66" s="43"/>
      <c r="G66" s="44"/>
      <c r="H66" s="43"/>
      <c r="I66" s="44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7"/>
      <c r="AE66" s="8"/>
      <c r="AF66" s="7"/>
      <c r="AG66" s="8"/>
      <c r="AH66" s="7"/>
      <c r="AI66" s="8"/>
      <c r="AJ66" s="7"/>
      <c r="AK66" s="8"/>
      <c r="AL66" s="7"/>
      <c r="AM66" s="8"/>
      <c r="AN66" s="185"/>
      <c r="AO66" s="6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40"/>
      <c r="BB66" s="40"/>
      <c r="CG66" s="42">
        <v>0</v>
      </c>
      <c r="CH66" s="42">
        <v>0</v>
      </c>
      <c r="CI66" s="42"/>
      <c r="CJ66" s="42"/>
      <c r="CK66" s="42"/>
      <c r="CL66" s="42"/>
    </row>
    <row r="67" spans="1:90" ht="16.149999999999999" customHeight="1" x14ac:dyDescent="0.2">
      <c r="A67" s="564"/>
      <c r="B67" s="184" t="s">
        <v>36</v>
      </c>
      <c r="C67" s="114">
        <f t="shared" si="4"/>
        <v>0</v>
      </c>
      <c r="D67" s="115">
        <f t="shared" si="7"/>
        <v>0</v>
      </c>
      <c r="E67" s="69">
        <f t="shared" si="7"/>
        <v>0</v>
      </c>
      <c r="F67" s="43"/>
      <c r="G67" s="44"/>
      <c r="H67" s="43"/>
      <c r="I67" s="44"/>
      <c r="J67" s="7"/>
      <c r="K67" s="8"/>
      <c r="L67" s="7"/>
      <c r="M67" s="8"/>
      <c r="N67" s="7"/>
      <c r="O67" s="8"/>
      <c r="P67" s="7"/>
      <c r="Q67" s="8"/>
      <c r="R67" s="7"/>
      <c r="S67" s="8"/>
      <c r="T67" s="7"/>
      <c r="U67" s="8"/>
      <c r="V67" s="7"/>
      <c r="W67" s="8"/>
      <c r="X67" s="7"/>
      <c r="Y67" s="8"/>
      <c r="Z67" s="7"/>
      <c r="AA67" s="8"/>
      <c r="AB67" s="7"/>
      <c r="AC67" s="8"/>
      <c r="AD67" s="7"/>
      <c r="AE67" s="8"/>
      <c r="AF67" s="7"/>
      <c r="AG67" s="8"/>
      <c r="AH67" s="7"/>
      <c r="AI67" s="8"/>
      <c r="AJ67" s="7"/>
      <c r="AK67" s="8"/>
      <c r="AL67" s="7"/>
      <c r="AM67" s="8"/>
      <c r="AN67" s="185"/>
      <c r="AO67" s="6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40"/>
      <c r="BB67" s="40"/>
      <c r="CG67" s="42">
        <v>0</v>
      </c>
      <c r="CH67" s="42">
        <v>0</v>
      </c>
      <c r="CI67" s="42"/>
      <c r="CJ67" s="42"/>
      <c r="CK67" s="42"/>
      <c r="CL67" s="42"/>
    </row>
    <row r="68" spans="1:90" ht="16.149999999999999" customHeight="1" x14ac:dyDescent="0.2">
      <c r="A68" s="564"/>
      <c r="B68" s="184" t="s">
        <v>62</v>
      </c>
      <c r="C68" s="114">
        <f t="shared" si="4"/>
        <v>0</v>
      </c>
      <c r="D68" s="115">
        <f t="shared" si="7"/>
        <v>0</v>
      </c>
      <c r="E68" s="69">
        <f t="shared" si="7"/>
        <v>0</v>
      </c>
      <c r="F68" s="43"/>
      <c r="G68" s="44"/>
      <c r="H68" s="43"/>
      <c r="I68" s="44"/>
      <c r="J68" s="7"/>
      <c r="K68" s="8"/>
      <c r="L68" s="7"/>
      <c r="M68" s="8"/>
      <c r="N68" s="7"/>
      <c r="O68" s="8"/>
      <c r="P68" s="7"/>
      <c r="Q68" s="8"/>
      <c r="R68" s="7"/>
      <c r="S68" s="8"/>
      <c r="T68" s="7"/>
      <c r="U68" s="8"/>
      <c r="V68" s="7"/>
      <c r="W68" s="8"/>
      <c r="X68" s="7"/>
      <c r="Y68" s="8"/>
      <c r="Z68" s="7"/>
      <c r="AA68" s="8"/>
      <c r="AB68" s="7"/>
      <c r="AC68" s="8"/>
      <c r="AD68" s="7"/>
      <c r="AE68" s="8"/>
      <c r="AF68" s="7"/>
      <c r="AG68" s="8"/>
      <c r="AH68" s="7"/>
      <c r="AI68" s="8"/>
      <c r="AJ68" s="7"/>
      <c r="AK68" s="8"/>
      <c r="AL68" s="7"/>
      <c r="AM68" s="8"/>
      <c r="AN68" s="185"/>
      <c r="AO68" s="6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40"/>
      <c r="BB68" s="40"/>
      <c r="CG68" s="42">
        <v>0</v>
      </c>
      <c r="CH68" s="42">
        <v>0</v>
      </c>
      <c r="CI68" s="42"/>
      <c r="CJ68" s="42"/>
      <c r="CK68" s="42"/>
      <c r="CL68" s="42"/>
    </row>
    <row r="69" spans="1:90" ht="16.149999999999999" customHeight="1" x14ac:dyDescent="0.2">
      <c r="A69" s="564"/>
      <c r="B69" s="184" t="s">
        <v>39</v>
      </c>
      <c r="C69" s="114">
        <f t="shared" si="4"/>
        <v>0</v>
      </c>
      <c r="D69" s="115">
        <f t="shared" si="7"/>
        <v>0</v>
      </c>
      <c r="E69" s="69">
        <f t="shared" si="7"/>
        <v>0</v>
      </c>
      <c r="F69" s="43"/>
      <c r="G69" s="44"/>
      <c r="H69" s="43"/>
      <c r="I69" s="44"/>
      <c r="J69" s="7"/>
      <c r="K69" s="8"/>
      <c r="L69" s="7"/>
      <c r="M69" s="8"/>
      <c r="N69" s="7"/>
      <c r="O69" s="8"/>
      <c r="P69" s="7"/>
      <c r="Q69" s="8"/>
      <c r="R69" s="7"/>
      <c r="S69" s="8"/>
      <c r="T69" s="7"/>
      <c r="U69" s="8"/>
      <c r="V69" s="7"/>
      <c r="W69" s="8"/>
      <c r="X69" s="7"/>
      <c r="Y69" s="8"/>
      <c r="Z69" s="7"/>
      <c r="AA69" s="8"/>
      <c r="AB69" s="7"/>
      <c r="AC69" s="8"/>
      <c r="AD69" s="7"/>
      <c r="AE69" s="8"/>
      <c r="AF69" s="7"/>
      <c r="AG69" s="8"/>
      <c r="AH69" s="7"/>
      <c r="AI69" s="8"/>
      <c r="AJ69" s="7"/>
      <c r="AK69" s="8"/>
      <c r="AL69" s="7"/>
      <c r="AM69" s="8"/>
      <c r="AN69" s="185"/>
      <c r="AO69" s="6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40"/>
      <c r="BB69" s="40"/>
      <c r="CG69" s="42">
        <v>0</v>
      </c>
      <c r="CH69" s="42">
        <v>0</v>
      </c>
      <c r="CI69" s="42"/>
      <c r="CJ69" s="42"/>
      <c r="CK69" s="42"/>
      <c r="CL69" s="42"/>
    </row>
    <row r="70" spans="1:90" ht="16.149999999999999" customHeight="1" x14ac:dyDescent="0.2">
      <c r="A70" s="565"/>
      <c r="B70" s="85" t="s">
        <v>40</v>
      </c>
      <c r="C70" s="86">
        <f t="shared" si="4"/>
        <v>0</v>
      </c>
      <c r="D70" s="87">
        <f t="shared" si="7"/>
        <v>0</v>
      </c>
      <c r="E70" s="74">
        <f t="shared" si="7"/>
        <v>0</v>
      </c>
      <c r="F70" s="72"/>
      <c r="G70" s="73"/>
      <c r="H70" s="72"/>
      <c r="I70" s="73"/>
      <c r="J70" s="9"/>
      <c r="K70" s="11"/>
      <c r="L70" s="9"/>
      <c r="M70" s="11"/>
      <c r="N70" s="9"/>
      <c r="O70" s="11"/>
      <c r="P70" s="9"/>
      <c r="Q70" s="11"/>
      <c r="R70" s="9"/>
      <c r="S70" s="11"/>
      <c r="T70" s="9"/>
      <c r="U70" s="11"/>
      <c r="V70" s="9"/>
      <c r="W70" s="11"/>
      <c r="X70" s="9"/>
      <c r="Y70" s="11"/>
      <c r="Z70" s="9"/>
      <c r="AA70" s="11"/>
      <c r="AB70" s="9"/>
      <c r="AC70" s="11"/>
      <c r="AD70" s="9"/>
      <c r="AE70" s="11"/>
      <c r="AF70" s="9"/>
      <c r="AG70" s="11"/>
      <c r="AH70" s="9"/>
      <c r="AI70" s="11"/>
      <c r="AJ70" s="9"/>
      <c r="AK70" s="11"/>
      <c r="AL70" s="9"/>
      <c r="AM70" s="11"/>
      <c r="AN70" s="186"/>
      <c r="AO70" s="6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40"/>
      <c r="BB70" s="40"/>
      <c r="CG70" s="42">
        <v>0</v>
      </c>
      <c r="CH70" s="42">
        <v>0</v>
      </c>
      <c r="CI70" s="42"/>
      <c r="CJ70" s="42"/>
      <c r="CK70" s="42"/>
      <c r="CL70" s="42"/>
    </row>
    <row r="71" spans="1:90" ht="31.15" customHeight="1" x14ac:dyDescent="0.2">
      <c r="A71" s="366" t="s">
        <v>68</v>
      </c>
      <c r="B71" s="367"/>
      <c r="C71" s="367"/>
      <c r="D71" s="195"/>
      <c r="E71" s="195"/>
      <c r="F71" s="195"/>
      <c r="G71" s="196"/>
      <c r="H71" s="196"/>
      <c r="I71" s="196"/>
      <c r="J71" s="196"/>
      <c r="K71" s="197"/>
      <c r="L71" s="197"/>
      <c r="M71" s="49"/>
      <c r="N71" s="198"/>
      <c r="O71" s="157"/>
      <c r="P71" s="157"/>
      <c r="Q71" s="157"/>
      <c r="R71" s="157"/>
      <c r="S71" s="157"/>
      <c r="T71" s="157"/>
      <c r="U71" s="157"/>
      <c r="V71" s="175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77"/>
      <c r="AP71" s="177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CG71" s="42"/>
      <c r="CH71" s="42"/>
      <c r="CI71" s="42"/>
      <c r="CJ71" s="42"/>
      <c r="CK71" s="42"/>
      <c r="CL71" s="42"/>
    </row>
    <row r="72" spans="1:90" ht="31.15" customHeight="1" x14ac:dyDescent="0.2">
      <c r="A72" s="618" t="s">
        <v>69</v>
      </c>
      <c r="B72" s="641"/>
      <c r="C72" s="642" t="s">
        <v>70</v>
      </c>
      <c r="D72" s="643"/>
      <c r="E72" s="642" t="s">
        <v>71</v>
      </c>
      <c r="F72" s="611"/>
      <c r="G72" s="628" t="s">
        <v>72</v>
      </c>
      <c r="H72" s="643"/>
      <c r="I72" s="628" t="s">
        <v>73</v>
      </c>
      <c r="J72" s="643"/>
      <c r="K72" s="199"/>
      <c r="L72" s="49"/>
      <c r="M72" s="49"/>
      <c r="N72" s="49"/>
      <c r="O72" s="49"/>
      <c r="P72" s="49"/>
      <c r="Q72" s="157"/>
      <c r="R72" s="157"/>
      <c r="S72" s="157"/>
      <c r="T72" s="157"/>
      <c r="U72" s="157"/>
      <c r="V72" s="157"/>
      <c r="W72" s="157"/>
      <c r="X72" s="308"/>
      <c r="Y72" s="309"/>
      <c r="Z72" s="309"/>
      <c r="AA72" s="309"/>
      <c r="AB72" s="309"/>
      <c r="AC72" s="309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77"/>
      <c r="AP72" s="177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CG72" s="42"/>
      <c r="CH72" s="42"/>
      <c r="CI72" s="42"/>
      <c r="CJ72" s="42"/>
      <c r="CK72" s="42"/>
      <c r="CL72" s="42"/>
    </row>
    <row r="73" spans="1:90" ht="31.15" customHeight="1" x14ac:dyDescent="0.2">
      <c r="A73" s="608"/>
      <c r="B73" s="608"/>
      <c r="C73" s="202" t="s">
        <v>74</v>
      </c>
      <c r="D73" s="203" t="s">
        <v>75</v>
      </c>
      <c r="E73" s="202" t="s">
        <v>74</v>
      </c>
      <c r="F73" s="204" t="s">
        <v>75</v>
      </c>
      <c r="G73" s="310" t="s">
        <v>74</v>
      </c>
      <c r="H73" s="203" t="s">
        <v>75</v>
      </c>
      <c r="I73" s="310" t="s">
        <v>74</v>
      </c>
      <c r="J73" s="203" t="s">
        <v>75</v>
      </c>
      <c r="K73" s="50"/>
      <c r="L73" s="49"/>
      <c r="M73" s="49"/>
      <c r="N73" s="49"/>
      <c r="O73" s="49"/>
      <c r="P73" s="49"/>
      <c r="Q73" s="157"/>
      <c r="R73" s="157"/>
      <c r="S73" s="157"/>
      <c r="T73" s="157"/>
      <c r="U73" s="157"/>
      <c r="V73" s="157"/>
      <c r="W73" s="157"/>
      <c r="X73" s="308"/>
      <c r="Y73" s="309"/>
      <c r="Z73" s="309"/>
      <c r="AA73" s="309"/>
      <c r="AB73" s="309"/>
      <c r="AC73" s="309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77"/>
      <c r="AP73" s="177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CG73" s="42"/>
      <c r="CH73" s="42"/>
      <c r="CI73" s="42"/>
      <c r="CJ73" s="42"/>
      <c r="CK73" s="42"/>
      <c r="CL73" s="42"/>
    </row>
    <row r="74" spans="1:90" ht="16.149999999999999" customHeight="1" x14ac:dyDescent="0.2">
      <c r="A74" s="612" t="s">
        <v>76</v>
      </c>
      <c r="B74" s="612"/>
      <c r="C74" s="208"/>
      <c r="D74" s="209"/>
      <c r="E74" s="208"/>
      <c r="F74" s="210"/>
      <c r="G74" s="211"/>
      <c r="H74" s="209"/>
      <c r="I74" s="211"/>
      <c r="J74" s="209"/>
      <c r="K74" s="50"/>
      <c r="L74" s="49"/>
      <c r="M74" s="49"/>
      <c r="N74" s="49"/>
      <c r="O74" s="49"/>
      <c r="P74" s="49"/>
      <c r="Q74" s="157"/>
      <c r="R74" s="157"/>
      <c r="S74" s="157"/>
      <c r="T74" s="157"/>
      <c r="U74" s="157"/>
      <c r="V74" s="157"/>
      <c r="W74" s="157"/>
      <c r="X74" s="308"/>
      <c r="Y74" s="309"/>
      <c r="Z74" s="309"/>
      <c r="AA74" s="309"/>
      <c r="AB74" s="309"/>
      <c r="AC74" s="309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77"/>
      <c r="AP74" s="177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CG74" s="42"/>
      <c r="CH74" s="42"/>
      <c r="CI74" s="42"/>
      <c r="CJ74" s="42"/>
      <c r="CK74" s="42"/>
      <c r="CL74" s="42"/>
    </row>
    <row r="75" spans="1:90" ht="16.149999999999999" customHeight="1" x14ac:dyDescent="0.2">
      <c r="A75" s="613" t="s">
        <v>77</v>
      </c>
      <c r="B75" s="613"/>
      <c r="C75" s="213"/>
      <c r="D75" s="214"/>
      <c r="E75" s="213"/>
      <c r="F75" s="215"/>
      <c r="G75" s="216"/>
      <c r="H75" s="214"/>
      <c r="I75" s="216"/>
      <c r="J75" s="214"/>
      <c r="K75" s="50"/>
      <c r="L75" s="49"/>
      <c r="M75" s="49"/>
      <c r="N75" s="49"/>
      <c r="O75" s="49"/>
      <c r="P75" s="49"/>
      <c r="Q75" s="157"/>
      <c r="R75" s="157"/>
      <c r="S75" s="157"/>
      <c r="T75" s="157"/>
      <c r="U75" s="157"/>
      <c r="V75" s="157"/>
      <c r="W75" s="157"/>
      <c r="X75" s="308"/>
      <c r="Y75" s="309"/>
      <c r="Z75" s="309"/>
      <c r="AA75" s="309"/>
      <c r="AB75" s="309"/>
      <c r="AC75" s="309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77"/>
      <c r="AP75" s="177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CG75" s="42"/>
      <c r="CH75" s="42"/>
      <c r="CI75" s="42"/>
      <c r="CJ75" s="42"/>
      <c r="CK75" s="42"/>
      <c r="CL75" s="42"/>
    </row>
    <row r="76" spans="1:90" ht="16.149999999999999" customHeight="1" x14ac:dyDescent="0.2">
      <c r="A76" s="613" t="s">
        <v>78</v>
      </c>
      <c r="B76" s="613"/>
      <c r="C76" s="213"/>
      <c r="D76" s="214"/>
      <c r="E76" s="213"/>
      <c r="F76" s="215"/>
      <c r="G76" s="216"/>
      <c r="H76" s="214"/>
      <c r="I76" s="216"/>
      <c r="J76" s="214"/>
      <c r="K76" s="50"/>
      <c r="L76" s="49"/>
      <c r="M76" s="49"/>
      <c r="N76" s="49"/>
      <c r="O76" s="49"/>
      <c r="P76" s="49"/>
      <c r="Q76" s="157"/>
      <c r="R76" s="157"/>
      <c r="S76" s="157"/>
      <c r="T76" s="157"/>
      <c r="U76" s="157"/>
      <c r="V76" s="157"/>
      <c r="W76" s="157"/>
      <c r="X76" s="308"/>
      <c r="Y76" s="309"/>
      <c r="Z76" s="309"/>
      <c r="AA76" s="309"/>
      <c r="AB76" s="309"/>
      <c r="AC76" s="309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77"/>
      <c r="AP76" s="177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CG76" s="42"/>
      <c r="CH76" s="42"/>
      <c r="CI76" s="42"/>
      <c r="CJ76" s="42"/>
      <c r="CK76" s="42"/>
      <c r="CL76" s="42"/>
    </row>
    <row r="77" spans="1:90" ht="16.149999999999999" customHeight="1" x14ac:dyDescent="0.2">
      <c r="A77" s="614" t="s">
        <v>79</v>
      </c>
      <c r="B77" s="614"/>
      <c r="C77" s="9"/>
      <c r="D77" s="190"/>
      <c r="E77" s="9"/>
      <c r="F77" s="218"/>
      <c r="G77" s="12"/>
      <c r="H77" s="190"/>
      <c r="I77" s="12"/>
      <c r="J77" s="190"/>
      <c r="K77" s="50"/>
      <c r="L77" s="49"/>
      <c r="M77" s="49"/>
      <c r="N77" s="49"/>
      <c r="O77" s="49"/>
      <c r="P77" s="49"/>
      <c r="Q77" s="157"/>
      <c r="R77" s="157"/>
      <c r="S77" s="157"/>
      <c r="T77" s="157"/>
      <c r="U77" s="157"/>
      <c r="V77" s="157"/>
      <c r="W77" s="157"/>
      <c r="X77" s="308"/>
      <c r="Y77" s="309"/>
      <c r="Z77" s="309"/>
      <c r="AA77" s="309"/>
      <c r="AB77" s="309"/>
      <c r="AC77" s="309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77"/>
      <c r="AP77" s="177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CG77" s="42"/>
      <c r="CH77" s="42"/>
      <c r="CI77" s="42"/>
      <c r="CJ77" s="42"/>
      <c r="CK77" s="42"/>
      <c r="CL77" s="42"/>
    </row>
    <row r="78" spans="1:90" ht="31.15" customHeight="1" x14ac:dyDescent="0.2">
      <c r="A78" s="219" t="s">
        <v>80</v>
      </c>
      <c r="B78" s="220"/>
      <c r="C78" s="221"/>
      <c r="D78" s="221"/>
      <c r="E78" s="221"/>
      <c r="F78" s="221"/>
      <c r="G78" s="221"/>
      <c r="H78" s="221"/>
      <c r="I78" s="222"/>
      <c r="J78" s="220"/>
      <c r="K78" s="197"/>
      <c r="L78" s="197"/>
      <c r="M78" s="49"/>
      <c r="N78" s="223"/>
      <c r="O78" s="157"/>
      <c r="P78" s="157"/>
      <c r="Q78" s="157"/>
      <c r="R78" s="157"/>
      <c r="S78" s="157"/>
      <c r="T78" s="157"/>
      <c r="U78" s="157"/>
      <c r="V78" s="175"/>
      <c r="W78" s="157"/>
      <c r="X78" s="311"/>
      <c r="Y78" s="311"/>
      <c r="Z78" s="311"/>
      <c r="AA78" s="311"/>
      <c r="AB78" s="311"/>
      <c r="AC78" s="311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77"/>
      <c r="AP78" s="177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CG78" s="42"/>
      <c r="CH78" s="42"/>
      <c r="CI78" s="42"/>
      <c r="CJ78" s="42"/>
      <c r="CK78" s="42"/>
      <c r="CL78" s="42"/>
    </row>
    <row r="79" spans="1:90" ht="31.15" customHeight="1" x14ac:dyDescent="0.2">
      <c r="A79" s="130" t="s">
        <v>81</v>
      </c>
      <c r="B79" s="225"/>
      <c r="C79" s="225"/>
      <c r="D79" s="225"/>
      <c r="E79" s="226"/>
      <c r="F79" s="226"/>
      <c r="G79" s="226"/>
      <c r="H79" s="226"/>
      <c r="I79" s="227"/>
      <c r="J79" s="227"/>
      <c r="K79" s="228"/>
      <c r="L79" s="227"/>
      <c r="M79" s="229"/>
      <c r="N79" s="229"/>
      <c r="O79" s="157"/>
      <c r="P79" s="157"/>
      <c r="Q79" s="157"/>
      <c r="R79" s="157"/>
      <c r="S79" s="157"/>
      <c r="T79" s="157"/>
      <c r="U79" s="157"/>
      <c r="V79" s="308"/>
      <c r="W79" s="286"/>
      <c r="X79" s="311"/>
      <c r="Y79" s="311"/>
      <c r="Z79" s="311"/>
      <c r="AA79" s="311"/>
      <c r="AB79" s="311"/>
      <c r="AC79" s="311"/>
      <c r="AD79" s="157"/>
      <c r="AE79" s="157"/>
      <c r="AF79" s="157"/>
      <c r="AG79" s="157"/>
      <c r="AH79" s="311"/>
      <c r="AI79" s="311"/>
      <c r="AJ79" s="311"/>
      <c r="AK79" s="311"/>
      <c r="AL79" s="157"/>
      <c r="AM79" s="157"/>
      <c r="AN79" s="157"/>
      <c r="AO79" s="157"/>
      <c r="AP79" s="157"/>
      <c r="CG79" s="42"/>
      <c r="CH79" s="42"/>
      <c r="CI79" s="42"/>
      <c r="CJ79" s="42"/>
      <c r="CK79" s="42"/>
      <c r="CL79" s="42"/>
    </row>
    <row r="80" spans="1:90" ht="24.6" customHeight="1" x14ac:dyDescent="0.2">
      <c r="A80" s="618" t="s">
        <v>82</v>
      </c>
      <c r="B80" s="618" t="s">
        <v>83</v>
      </c>
      <c r="C80" s="644" t="s">
        <v>84</v>
      </c>
      <c r="D80" s="625" t="s">
        <v>85</v>
      </c>
      <c r="E80" s="287"/>
      <c r="F80" s="232"/>
      <c r="G80" s="233"/>
      <c r="H80" s="233"/>
      <c r="I80" s="157"/>
      <c r="J80" s="157"/>
      <c r="K80" s="157"/>
      <c r="L80" s="157"/>
      <c r="M80" s="157"/>
      <c r="N80" s="157"/>
      <c r="O80" s="157"/>
      <c r="P80" s="157"/>
      <c r="Q80" s="175"/>
      <c r="R80" s="157"/>
      <c r="S80" s="157"/>
      <c r="T80" s="157"/>
      <c r="U80" s="59"/>
      <c r="V80" s="316"/>
      <c r="W80" s="316"/>
      <c r="X80" s="60"/>
      <c r="Y80" s="60"/>
      <c r="Z80" s="235"/>
      <c r="AA80" s="235"/>
      <c r="AB80" s="235"/>
      <c r="AC80" s="157"/>
      <c r="AD80" s="157"/>
      <c r="AE80" s="157"/>
      <c r="AF80" s="157"/>
      <c r="AG80" s="59"/>
      <c r="AH80" s="316"/>
      <c r="AI80" s="316"/>
      <c r="AJ80" s="316"/>
      <c r="AK80" s="317"/>
      <c r="CG80" s="42"/>
      <c r="CH80" s="42"/>
      <c r="CI80" s="42"/>
      <c r="CJ80" s="42"/>
      <c r="CK80" s="42"/>
      <c r="CL80" s="42"/>
    </row>
    <row r="81" spans="1:90" ht="24.6" customHeight="1" x14ac:dyDescent="0.2">
      <c r="A81" s="565"/>
      <c r="B81" s="565"/>
      <c r="C81" s="616"/>
      <c r="D81" s="580"/>
      <c r="E81" s="56"/>
      <c r="F81" s="157"/>
      <c r="G81" s="157"/>
      <c r="H81" s="237"/>
      <c r="I81" s="238"/>
      <c r="J81" s="238"/>
      <c r="K81" s="157"/>
      <c r="L81" s="157"/>
      <c r="M81" s="157"/>
      <c r="N81" s="157"/>
      <c r="O81" s="157"/>
      <c r="P81" s="157"/>
      <c r="Q81" s="157"/>
      <c r="R81" s="157"/>
      <c r="S81" s="175"/>
      <c r="T81" s="157"/>
      <c r="U81" s="157"/>
      <c r="V81" s="311"/>
      <c r="W81" s="316"/>
      <c r="X81" s="316"/>
      <c r="Y81" s="316"/>
      <c r="Z81" s="316"/>
      <c r="AA81" s="316"/>
      <c r="AB81" s="311"/>
      <c r="AC81" s="157"/>
      <c r="AD81" s="157"/>
      <c r="AE81" s="157"/>
      <c r="AF81" s="157"/>
      <c r="AG81" s="157"/>
      <c r="AH81" s="311"/>
      <c r="AI81" s="316"/>
      <c r="AJ81" s="316"/>
      <c r="AK81" s="317"/>
      <c r="CG81" s="42"/>
      <c r="CH81" s="42"/>
      <c r="CI81" s="42"/>
      <c r="CJ81" s="42"/>
      <c r="CK81" s="42"/>
      <c r="CL81" s="42"/>
    </row>
    <row r="82" spans="1:90" ht="16.149999999999999" customHeight="1" x14ac:dyDescent="0.2">
      <c r="A82" s="239" t="s">
        <v>86</v>
      </c>
      <c r="B82" s="240">
        <v>37</v>
      </c>
      <c r="C82" s="241">
        <v>10</v>
      </c>
      <c r="D82" s="242"/>
      <c r="E82" s="56"/>
      <c r="F82" s="157"/>
      <c r="G82" s="157"/>
      <c r="H82" s="237"/>
      <c r="I82" s="238"/>
      <c r="J82" s="238"/>
      <c r="K82" s="157"/>
      <c r="L82" s="157"/>
      <c r="M82" s="157"/>
      <c r="N82" s="157"/>
      <c r="O82" s="157"/>
      <c r="P82" s="157"/>
      <c r="Q82" s="157"/>
      <c r="R82" s="157"/>
      <c r="S82" s="175"/>
      <c r="T82" s="157"/>
      <c r="U82" s="157"/>
      <c r="V82" s="311"/>
      <c r="W82" s="316"/>
      <c r="X82" s="316"/>
      <c r="Y82" s="316"/>
      <c r="Z82" s="316"/>
      <c r="AA82" s="316"/>
      <c r="AB82" s="311"/>
      <c r="AC82" s="157"/>
      <c r="AD82" s="157"/>
      <c r="AE82" s="157"/>
      <c r="AF82" s="157"/>
      <c r="AG82" s="157"/>
      <c r="AH82" s="311"/>
      <c r="AI82" s="316"/>
      <c r="AJ82" s="316"/>
      <c r="AK82" s="317"/>
      <c r="CG82" s="42"/>
      <c r="CH82" s="42"/>
      <c r="CI82" s="42"/>
      <c r="CJ82" s="42"/>
      <c r="CK82" s="42"/>
      <c r="CL82" s="42"/>
    </row>
    <row r="83" spans="1:90" ht="16.149999999999999" customHeight="1" x14ac:dyDescent="0.2">
      <c r="A83" s="243" t="s">
        <v>87</v>
      </c>
      <c r="B83" s="244">
        <v>60</v>
      </c>
      <c r="C83" s="245">
        <v>21</v>
      </c>
      <c r="D83" s="246">
        <v>19</v>
      </c>
      <c r="E83" s="56"/>
      <c r="F83" s="157"/>
      <c r="G83" s="157"/>
      <c r="H83" s="237"/>
      <c r="I83" s="238"/>
      <c r="J83" s="238"/>
      <c r="K83" s="157"/>
      <c r="L83" s="157"/>
      <c r="M83" s="157"/>
      <c r="N83" s="157"/>
      <c r="O83" s="157"/>
      <c r="P83" s="157"/>
      <c r="Q83" s="157"/>
      <c r="R83" s="157"/>
      <c r="S83" s="175"/>
      <c r="T83" s="157"/>
      <c r="U83" s="157"/>
      <c r="V83" s="311"/>
      <c r="W83" s="316"/>
      <c r="X83" s="316"/>
      <c r="Y83" s="316"/>
      <c r="Z83" s="316"/>
      <c r="AA83" s="316"/>
      <c r="AB83" s="311"/>
      <c r="AC83" s="157"/>
      <c r="AD83" s="157"/>
      <c r="AE83" s="157"/>
      <c r="AF83" s="157"/>
      <c r="AG83" s="157"/>
      <c r="AH83" s="311"/>
      <c r="AI83" s="316"/>
      <c r="AJ83" s="316"/>
      <c r="AK83" s="317"/>
      <c r="CG83" s="42"/>
      <c r="CH83" s="42"/>
      <c r="CI83" s="42"/>
      <c r="CJ83" s="42"/>
      <c r="CK83" s="42"/>
      <c r="CL83" s="42"/>
    </row>
    <row r="84" spans="1:90" ht="27.75" customHeight="1" x14ac:dyDescent="0.2">
      <c r="A84" s="247" t="s">
        <v>88</v>
      </c>
      <c r="B84" s="248"/>
      <c r="C84" s="249"/>
      <c r="D84" s="250"/>
      <c r="E84" s="56"/>
      <c r="F84" s="157"/>
      <c r="G84" s="157"/>
      <c r="H84" s="237"/>
      <c r="I84" s="238"/>
      <c r="J84" s="238"/>
      <c r="K84" s="157"/>
      <c r="L84" s="157"/>
      <c r="M84" s="157"/>
      <c r="N84" s="157"/>
      <c r="O84" s="157"/>
      <c r="P84" s="157"/>
      <c r="Q84" s="157"/>
      <c r="R84" s="157"/>
      <c r="S84" s="175"/>
      <c r="T84" s="157"/>
      <c r="U84" s="157"/>
      <c r="V84" s="311"/>
      <c r="W84" s="316"/>
      <c r="X84" s="316"/>
      <c r="Y84" s="316"/>
      <c r="Z84" s="316"/>
      <c r="AA84" s="316"/>
      <c r="AB84" s="311"/>
      <c r="AC84" s="157"/>
      <c r="AD84" s="157"/>
      <c r="AE84" s="157"/>
      <c r="AF84" s="157"/>
      <c r="AG84" s="157"/>
      <c r="AH84" s="311"/>
      <c r="AI84" s="316"/>
      <c r="AJ84" s="316"/>
      <c r="AK84" s="317"/>
      <c r="CG84" s="42"/>
      <c r="CH84" s="42"/>
      <c r="CI84" s="42"/>
      <c r="CJ84" s="42"/>
      <c r="CK84" s="42"/>
      <c r="CL84" s="42"/>
    </row>
    <row r="85" spans="1:90" ht="27.75" customHeight="1" x14ac:dyDescent="0.2">
      <c r="A85" s="247" t="s">
        <v>89</v>
      </c>
      <c r="B85" s="248"/>
      <c r="C85" s="249"/>
      <c r="D85" s="250"/>
      <c r="E85" s="56"/>
      <c r="F85" s="157"/>
      <c r="G85" s="157"/>
      <c r="H85" s="237"/>
      <c r="I85" s="238"/>
      <c r="J85" s="238"/>
      <c r="K85" s="157"/>
      <c r="L85" s="157"/>
      <c r="M85" s="157"/>
      <c r="N85" s="157"/>
      <c r="O85" s="157"/>
      <c r="P85" s="157"/>
      <c r="Q85" s="157"/>
      <c r="R85" s="157"/>
      <c r="S85" s="175"/>
      <c r="T85" s="157"/>
      <c r="U85" s="157"/>
      <c r="V85" s="311"/>
      <c r="W85" s="316"/>
      <c r="X85" s="316"/>
      <c r="Y85" s="316"/>
      <c r="Z85" s="316"/>
      <c r="AA85" s="316"/>
      <c r="AB85" s="311"/>
      <c r="AC85" s="157"/>
      <c r="AD85" s="157"/>
      <c r="AE85" s="157"/>
      <c r="AF85" s="157"/>
      <c r="AG85" s="157"/>
      <c r="AH85" s="311"/>
      <c r="AI85" s="316"/>
      <c r="AJ85" s="316"/>
      <c r="AK85" s="317"/>
      <c r="CG85" s="42"/>
      <c r="CH85" s="42"/>
      <c r="CI85" s="42"/>
      <c r="CJ85" s="42"/>
      <c r="CK85" s="42"/>
      <c r="CL85" s="42"/>
    </row>
    <row r="86" spans="1:90" ht="18" customHeight="1" x14ac:dyDescent="0.2">
      <c r="A86" s="251" t="s">
        <v>90</v>
      </c>
      <c r="B86" s="248"/>
      <c r="C86" s="249"/>
      <c r="D86" s="250"/>
      <c r="E86" s="56"/>
      <c r="F86" s="157"/>
      <c r="G86" s="157"/>
      <c r="H86" s="237"/>
      <c r="I86" s="238"/>
      <c r="J86" s="238"/>
      <c r="K86" s="157"/>
      <c r="L86" s="157"/>
      <c r="M86" s="157"/>
      <c r="N86" s="157"/>
      <c r="O86" s="157"/>
      <c r="P86" s="157"/>
      <c r="Q86" s="157"/>
      <c r="R86" s="157"/>
      <c r="S86" s="175"/>
      <c r="T86" s="157"/>
      <c r="U86" s="157"/>
      <c r="V86" s="311"/>
      <c r="W86" s="316"/>
      <c r="X86" s="316"/>
      <c r="Y86" s="316"/>
      <c r="Z86" s="316"/>
      <c r="AA86" s="316"/>
      <c r="AB86" s="311"/>
      <c r="AC86" s="157"/>
      <c r="AD86" s="157"/>
      <c r="AE86" s="157"/>
      <c r="AF86" s="157"/>
      <c r="AG86" s="157"/>
      <c r="AH86" s="311"/>
      <c r="AI86" s="316"/>
      <c r="AJ86" s="316"/>
      <c r="AK86" s="317"/>
      <c r="CG86" s="42"/>
      <c r="CH86" s="42"/>
      <c r="CI86" s="42"/>
      <c r="CJ86" s="42"/>
      <c r="CK86" s="42"/>
      <c r="CL86" s="42"/>
    </row>
    <row r="87" spans="1:90" ht="27.75" customHeight="1" x14ac:dyDescent="0.2">
      <c r="A87" s="252" t="s">
        <v>91</v>
      </c>
      <c r="B87" s="248"/>
      <c r="C87" s="249"/>
      <c r="D87" s="250"/>
      <c r="E87" s="56"/>
      <c r="F87" s="157"/>
      <c r="G87" s="157"/>
      <c r="H87" s="237"/>
      <c r="I87" s="238"/>
      <c r="J87" s="238"/>
      <c r="K87" s="157"/>
      <c r="L87" s="157"/>
      <c r="M87" s="157"/>
      <c r="N87" s="157"/>
      <c r="O87" s="157"/>
      <c r="P87" s="157"/>
      <c r="Q87" s="157"/>
      <c r="R87" s="157"/>
      <c r="S87" s="175"/>
      <c r="T87" s="157"/>
      <c r="U87" s="157"/>
      <c r="V87" s="311"/>
      <c r="W87" s="316"/>
      <c r="X87" s="316"/>
      <c r="Y87" s="316"/>
      <c r="Z87" s="316"/>
      <c r="AA87" s="316"/>
      <c r="AB87" s="311"/>
      <c r="AC87" s="157"/>
      <c r="AD87" s="157"/>
      <c r="AE87" s="157"/>
      <c r="AF87" s="157"/>
      <c r="AG87" s="157"/>
      <c r="AH87" s="311"/>
      <c r="AI87" s="316"/>
      <c r="AJ87" s="316"/>
      <c r="AK87" s="317"/>
      <c r="CG87" s="42"/>
      <c r="CH87" s="42"/>
      <c r="CI87" s="42"/>
      <c r="CJ87" s="42"/>
      <c r="CK87" s="42"/>
      <c r="CL87" s="42"/>
    </row>
    <row r="88" spans="1:90" ht="27.75" customHeight="1" x14ac:dyDescent="0.2">
      <c r="A88" s="252" t="s">
        <v>92</v>
      </c>
      <c r="B88" s="248"/>
      <c r="C88" s="249"/>
      <c r="D88" s="250"/>
      <c r="E88" s="56"/>
      <c r="F88" s="157"/>
      <c r="G88" s="157"/>
      <c r="H88" s="237"/>
      <c r="I88" s="238"/>
      <c r="J88" s="238"/>
      <c r="K88" s="157"/>
      <c r="L88" s="157"/>
      <c r="M88" s="157"/>
      <c r="N88" s="157"/>
      <c r="O88" s="157"/>
      <c r="P88" s="157"/>
      <c r="Q88" s="157"/>
      <c r="R88" s="157"/>
      <c r="S88" s="175"/>
      <c r="T88" s="157"/>
      <c r="U88" s="157"/>
      <c r="V88" s="311"/>
      <c r="W88" s="316"/>
      <c r="X88" s="316"/>
      <c r="Y88" s="316"/>
      <c r="Z88" s="316"/>
      <c r="AA88" s="316"/>
      <c r="AB88" s="311"/>
      <c r="AC88" s="157"/>
      <c r="AD88" s="157"/>
      <c r="AE88" s="157"/>
      <c r="AF88" s="157"/>
      <c r="AG88" s="157"/>
      <c r="AH88" s="311"/>
      <c r="AI88" s="316"/>
      <c r="AJ88" s="288"/>
      <c r="AK88" s="289"/>
      <c r="CG88" s="42"/>
      <c r="CH88" s="42"/>
      <c r="CI88" s="42"/>
      <c r="CJ88" s="42"/>
      <c r="CK88" s="42"/>
      <c r="CL88" s="42"/>
    </row>
    <row r="89" spans="1:90" ht="27.75" customHeight="1" x14ac:dyDescent="0.2">
      <c r="A89" s="255" t="s">
        <v>93</v>
      </c>
      <c r="B89" s="256"/>
      <c r="C89" s="257"/>
      <c r="D89" s="258"/>
      <c r="E89" s="56"/>
      <c r="F89" s="157"/>
      <c r="G89" s="157"/>
      <c r="H89" s="237"/>
      <c r="I89" s="238"/>
      <c r="J89" s="238"/>
      <c r="K89" s="157"/>
      <c r="L89" s="157"/>
      <c r="M89" s="157"/>
      <c r="N89" s="157"/>
      <c r="O89" s="157"/>
      <c r="P89" s="157"/>
      <c r="Q89" s="157"/>
      <c r="R89" s="157"/>
      <c r="S89" s="175"/>
      <c r="T89" s="157"/>
      <c r="U89" s="157"/>
      <c r="V89" s="311"/>
      <c r="W89" s="316"/>
      <c r="X89" s="316"/>
      <c r="Y89" s="316"/>
      <c r="Z89" s="316"/>
      <c r="AA89" s="316"/>
      <c r="AB89" s="311"/>
      <c r="AC89" s="157"/>
      <c r="AD89" s="157"/>
      <c r="AE89" s="157"/>
      <c r="AF89" s="157"/>
      <c r="AG89" s="157"/>
      <c r="AH89" s="311"/>
      <c r="AI89" s="290"/>
      <c r="AJ89" s="316"/>
      <c r="AK89" s="317"/>
      <c r="AL89" s="317"/>
      <c r="AM89" s="317"/>
      <c r="AN89" s="317"/>
      <c r="AO89" s="317"/>
      <c r="AP89" s="317"/>
      <c r="AQ89" s="317"/>
      <c r="CG89" s="42"/>
      <c r="CH89" s="42"/>
      <c r="CI89" s="42"/>
      <c r="CJ89" s="42"/>
      <c r="CK89" s="42"/>
      <c r="CL89" s="42"/>
    </row>
    <row r="90" spans="1:90" ht="31.15" customHeight="1" x14ac:dyDescent="0.2">
      <c r="A90" s="260" t="s">
        <v>94</v>
      </c>
      <c r="B90" s="197"/>
      <c r="C90" s="197"/>
      <c r="D90" s="197"/>
      <c r="E90" s="144"/>
      <c r="F90" s="197"/>
      <c r="G90" s="197"/>
      <c r="H90" s="157"/>
      <c r="I90" s="157"/>
      <c r="J90" s="157"/>
      <c r="K90" s="23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308"/>
      <c r="W90" s="311"/>
      <c r="X90" s="311"/>
      <c r="Y90" s="311"/>
      <c r="Z90" s="311"/>
      <c r="AA90" s="311"/>
      <c r="AB90" s="311"/>
      <c r="AC90" s="157"/>
      <c r="AD90" s="157"/>
      <c r="AE90" s="157"/>
      <c r="AF90" s="157"/>
      <c r="AG90" s="157"/>
      <c r="AH90" s="157"/>
      <c r="AI90" s="157"/>
      <c r="AJ90" s="311"/>
      <c r="AK90" s="311"/>
      <c r="AL90" s="311"/>
      <c r="AM90" s="311"/>
      <c r="AN90" s="311"/>
      <c r="AO90" s="311"/>
      <c r="AP90" s="311"/>
      <c r="AQ90" s="317"/>
      <c r="CG90" s="42"/>
      <c r="CH90" s="42"/>
      <c r="CI90" s="42"/>
      <c r="CJ90" s="42"/>
      <c r="CK90" s="42"/>
      <c r="CL90" s="42"/>
    </row>
    <row r="91" spans="1:90" ht="16.149999999999999" customHeight="1" x14ac:dyDescent="0.2">
      <c r="A91" s="618" t="s">
        <v>95</v>
      </c>
      <c r="B91" s="618" t="s">
        <v>96</v>
      </c>
      <c r="C91" s="626" t="s">
        <v>97</v>
      </c>
      <c r="D91" s="628"/>
      <c r="E91" s="1"/>
      <c r="F91" s="49"/>
      <c r="G91" s="157"/>
      <c r="H91" s="157"/>
      <c r="I91" s="157"/>
      <c r="J91" s="237"/>
      <c r="K91" s="261"/>
      <c r="L91" s="238"/>
      <c r="M91" s="157"/>
      <c r="N91" s="157"/>
      <c r="O91" s="157"/>
      <c r="P91" s="157"/>
      <c r="Q91" s="157"/>
      <c r="R91" s="157"/>
      <c r="S91" s="157"/>
      <c r="T91" s="157"/>
      <c r="U91" s="175"/>
      <c r="V91" s="311"/>
      <c r="W91" s="311"/>
      <c r="X91" s="311"/>
      <c r="Y91" s="309"/>
      <c r="Z91" s="309"/>
      <c r="AA91" s="309"/>
      <c r="AB91" s="309"/>
      <c r="AC91" s="291"/>
      <c r="AD91" s="311"/>
      <c r="AE91" s="157"/>
      <c r="AF91" s="157"/>
      <c r="AG91" s="157"/>
      <c r="AH91" s="157"/>
      <c r="AI91" s="157"/>
      <c r="AJ91" s="311"/>
      <c r="AK91" s="309"/>
      <c r="AL91" s="309"/>
      <c r="AM91" s="309"/>
      <c r="AN91" s="309"/>
      <c r="AO91" s="309"/>
      <c r="AP91" s="309"/>
      <c r="AQ91" s="317"/>
      <c r="CG91" s="42"/>
      <c r="CH91" s="42"/>
      <c r="CI91" s="42"/>
      <c r="CJ91" s="42"/>
      <c r="CK91" s="42"/>
      <c r="CL91" s="42"/>
    </row>
    <row r="92" spans="1:90" ht="16.149999999999999" customHeight="1" x14ac:dyDescent="0.2">
      <c r="A92" s="565"/>
      <c r="B92" s="565"/>
      <c r="C92" s="202" t="s">
        <v>98</v>
      </c>
      <c r="D92" s="318" t="s">
        <v>99</v>
      </c>
      <c r="E92" s="1"/>
      <c r="F92" s="49"/>
      <c r="G92" s="157"/>
      <c r="H92" s="157"/>
      <c r="I92" s="157"/>
      <c r="J92" s="237"/>
      <c r="K92" s="261"/>
      <c r="L92" s="238"/>
      <c r="M92" s="157"/>
      <c r="N92" s="157"/>
      <c r="O92" s="157"/>
      <c r="P92" s="157"/>
      <c r="Q92" s="157"/>
      <c r="R92" s="157"/>
      <c r="S92" s="157"/>
      <c r="T92" s="157"/>
      <c r="U92" s="175"/>
      <c r="V92" s="311"/>
      <c r="W92" s="311"/>
      <c r="X92" s="311"/>
      <c r="Y92" s="309"/>
      <c r="Z92" s="309"/>
      <c r="AA92" s="309"/>
      <c r="AB92" s="309"/>
      <c r="AC92" s="291"/>
      <c r="AD92" s="311"/>
      <c r="AE92" s="157"/>
      <c r="AF92" s="157"/>
      <c r="AG92" s="157"/>
      <c r="AH92" s="157"/>
      <c r="AI92" s="157"/>
      <c r="AJ92" s="311"/>
      <c r="AK92" s="309"/>
      <c r="AL92" s="309"/>
      <c r="AM92" s="309"/>
      <c r="AN92" s="309"/>
      <c r="AO92" s="309"/>
      <c r="AP92" s="309"/>
      <c r="AQ92" s="317"/>
      <c r="CG92" s="42"/>
      <c r="CH92" s="42"/>
      <c r="CI92" s="42"/>
      <c r="CJ92" s="42"/>
      <c r="CK92" s="42"/>
      <c r="CL92" s="42"/>
    </row>
    <row r="93" spans="1:90" ht="16.149999999999999" customHeight="1" x14ac:dyDescent="0.2">
      <c r="A93" s="182" t="s">
        <v>100</v>
      </c>
      <c r="B93" s="22">
        <v>4</v>
      </c>
      <c r="C93" s="3"/>
      <c r="D93" s="4"/>
      <c r="E93" s="1"/>
      <c r="F93" s="49"/>
      <c r="G93" s="157"/>
      <c r="H93" s="157"/>
      <c r="I93" s="157"/>
      <c r="J93" s="237"/>
      <c r="K93" s="264"/>
      <c r="L93" s="238"/>
      <c r="M93" s="157"/>
      <c r="N93" s="157"/>
      <c r="O93" s="157"/>
      <c r="P93" s="157"/>
      <c r="Q93" s="157"/>
      <c r="R93" s="157"/>
      <c r="S93" s="157"/>
      <c r="T93" s="157"/>
      <c r="U93" s="175"/>
      <c r="V93" s="311"/>
      <c r="W93" s="311"/>
      <c r="X93" s="311"/>
      <c r="Y93" s="309"/>
      <c r="Z93" s="309"/>
      <c r="AA93" s="309"/>
      <c r="AB93" s="309"/>
      <c r="AC93" s="291"/>
      <c r="AD93" s="311"/>
      <c r="AE93" s="157"/>
      <c r="AF93" s="157"/>
      <c r="AG93" s="157"/>
      <c r="AH93" s="157"/>
      <c r="AI93" s="157"/>
      <c r="AJ93" s="311"/>
      <c r="AK93" s="309"/>
      <c r="AL93" s="309"/>
      <c r="AM93" s="309"/>
      <c r="AN93" s="309"/>
      <c r="AO93" s="309"/>
      <c r="AP93" s="309"/>
      <c r="AQ93" s="317"/>
      <c r="CG93" s="42"/>
      <c r="CH93" s="42"/>
      <c r="CI93" s="42"/>
      <c r="CJ93" s="42"/>
      <c r="CK93" s="42"/>
      <c r="CL93" s="42"/>
    </row>
    <row r="94" spans="1:90" ht="16.149999999999999" customHeight="1" x14ac:dyDescent="0.2">
      <c r="A94" s="184" t="s">
        <v>101</v>
      </c>
      <c r="B94" s="16"/>
      <c r="C94" s="7"/>
      <c r="D94" s="14"/>
      <c r="E94" s="1"/>
      <c r="F94" s="49"/>
      <c r="G94" s="157"/>
      <c r="H94" s="157"/>
      <c r="I94" s="157"/>
      <c r="J94" s="237"/>
      <c r="K94" s="264"/>
      <c r="L94" s="238"/>
      <c r="M94" s="157"/>
      <c r="N94" s="157"/>
      <c r="O94" s="157"/>
      <c r="P94" s="157"/>
      <c r="Q94" s="157"/>
      <c r="R94" s="157"/>
      <c r="S94" s="157"/>
      <c r="T94" s="157"/>
      <c r="U94" s="175"/>
      <c r="V94" s="311"/>
      <c r="W94" s="311"/>
      <c r="X94" s="311"/>
      <c r="Y94" s="309"/>
      <c r="Z94" s="309"/>
      <c r="AA94" s="309"/>
      <c r="AB94" s="309"/>
      <c r="AC94" s="291"/>
      <c r="AD94" s="311"/>
      <c r="AE94" s="157"/>
      <c r="AF94" s="157"/>
      <c r="AG94" s="157"/>
      <c r="AH94" s="157"/>
      <c r="AI94" s="157"/>
      <c r="AJ94" s="311"/>
      <c r="AK94" s="309"/>
      <c r="AL94" s="309"/>
      <c r="AM94" s="309"/>
      <c r="AN94" s="309"/>
      <c r="AO94" s="309"/>
      <c r="AP94" s="309"/>
      <c r="AQ94" s="317"/>
      <c r="CG94" s="42"/>
      <c r="CH94" s="42"/>
      <c r="CI94" s="42"/>
      <c r="CJ94" s="42"/>
      <c r="CK94" s="42"/>
      <c r="CL94" s="42"/>
    </row>
    <row r="95" spans="1:90" ht="16.149999999999999" customHeight="1" x14ac:dyDescent="0.2">
      <c r="A95" s="184" t="s">
        <v>102</v>
      </c>
      <c r="B95" s="16"/>
      <c r="C95" s="7"/>
      <c r="D95" s="14"/>
      <c r="E95" s="1"/>
      <c r="F95" s="49"/>
      <c r="G95" s="157"/>
      <c r="H95" s="157"/>
      <c r="I95" s="157"/>
      <c r="J95" s="157"/>
      <c r="K95" s="265"/>
      <c r="L95" s="238"/>
      <c r="M95" s="157"/>
      <c r="N95" s="157"/>
      <c r="O95" s="157"/>
      <c r="P95" s="157"/>
      <c r="Q95" s="157"/>
      <c r="R95" s="157"/>
      <c r="S95" s="157"/>
      <c r="T95" s="157"/>
      <c r="U95" s="175"/>
      <c r="V95" s="311"/>
      <c r="W95" s="311"/>
      <c r="X95" s="311"/>
      <c r="Y95" s="309"/>
      <c r="Z95" s="309"/>
      <c r="AA95" s="309"/>
      <c r="AB95" s="309"/>
      <c r="AC95" s="291"/>
      <c r="AD95" s="311"/>
      <c r="AE95" s="157"/>
      <c r="AF95" s="157"/>
      <c r="AG95" s="157"/>
      <c r="AH95" s="157"/>
      <c r="AI95" s="157"/>
      <c r="AJ95" s="311"/>
      <c r="AK95" s="309"/>
      <c r="AL95" s="309"/>
      <c r="AM95" s="309"/>
      <c r="AN95" s="309"/>
      <c r="AO95" s="309"/>
      <c r="AP95" s="309"/>
      <c r="AQ95" s="317"/>
      <c r="CG95" s="42"/>
      <c r="CH95" s="42"/>
      <c r="CI95" s="42"/>
      <c r="CJ95" s="42"/>
      <c r="CK95" s="42"/>
      <c r="CL95" s="42"/>
    </row>
    <row r="96" spans="1:90" ht="16.149999999999999" customHeight="1" x14ac:dyDescent="0.2">
      <c r="A96" s="184" t="s">
        <v>103</v>
      </c>
      <c r="B96" s="16"/>
      <c r="C96" s="7"/>
      <c r="D96" s="14"/>
      <c r="E96" s="1"/>
      <c r="F96" s="49"/>
      <c r="G96" s="157"/>
      <c r="H96" s="157"/>
      <c r="I96" s="157"/>
      <c r="J96" s="157"/>
      <c r="K96" s="265"/>
      <c r="L96" s="238"/>
      <c r="M96" s="157"/>
      <c r="N96" s="157"/>
      <c r="O96" s="157"/>
      <c r="P96" s="157"/>
      <c r="Q96" s="157"/>
      <c r="R96" s="157"/>
      <c r="S96" s="157"/>
      <c r="T96" s="157"/>
      <c r="U96" s="175"/>
      <c r="V96" s="311"/>
      <c r="W96" s="311"/>
      <c r="X96" s="311"/>
      <c r="Y96" s="309"/>
      <c r="Z96" s="309"/>
      <c r="AA96" s="309"/>
      <c r="AB96" s="309"/>
      <c r="AC96" s="291"/>
      <c r="AD96" s="311"/>
      <c r="AE96" s="157"/>
      <c r="AF96" s="157"/>
      <c r="AG96" s="157"/>
      <c r="AH96" s="157"/>
      <c r="AI96" s="157"/>
      <c r="AJ96" s="311"/>
      <c r="AK96" s="309"/>
      <c r="AL96" s="309"/>
      <c r="AM96" s="309"/>
      <c r="AN96" s="309"/>
      <c r="AO96" s="309"/>
      <c r="AP96" s="309"/>
      <c r="AQ96" s="317"/>
      <c r="CG96" s="42"/>
      <c r="CH96" s="42"/>
      <c r="CI96" s="42"/>
      <c r="CJ96" s="42"/>
      <c r="CK96" s="42"/>
      <c r="CL96" s="42"/>
    </row>
    <row r="97" spans="1:90" ht="16.149999999999999" customHeight="1" x14ac:dyDescent="0.2">
      <c r="A97" s="184" t="s">
        <v>104</v>
      </c>
      <c r="B97" s="16">
        <v>1</v>
      </c>
      <c r="C97" s="7"/>
      <c r="D97" s="14"/>
      <c r="E97" s="1"/>
      <c r="F97" s="49"/>
      <c r="G97" s="157"/>
      <c r="H97" s="157"/>
      <c r="I97" s="157"/>
      <c r="J97" s="157"/>
      <c r="K97" s="265"/>
      <c r="L97" s="238"/>
      <c r="M97" s="157"/>
      <c r="N97" s="157"/>
      <c r="O97" s="157"/>
      <c r="P97" s="157"/>
      <c r="Q97" s="157"/>
      <c r="R97" s="157"/>
      <c r="S97" s="157"/>
      <c r="T97" s="157"/>
      <c r="U97" s="175"/>
      <c r="V97" s="311"/>
      <c r="W97" s="311"/>
      <c r="X97" s="311"/>
      <c r="Y97" s="309"/>
      <c r="Z97" s="309"/>
      <c r="AA97" s="309"/>
      <c r="AB97" s="309"/>
      <c r="AC97" s="291"/>
      <c r="AD97" s="311"/>
      <c r="AE97" s="157"/>
      <c r="AF97" s="157"/>
      <c r="AG97" s="157"/>
      <c r="AH97" s="157"/>
      <c r="AI97" s="157"/>
      <c r="AJ97" s="311"/>
      <c r="AK97" s="309"/>
      <c r="AL97" s="309"/>
      <c r="AM97" s="309"/>
      <c r="AN97" s="309"/>
      <c r="AO97" s="309"/>
      <c r="AP97" s="309"/>
      <c r="AQ97" s="317"/>
      <c r="CG97" s="42"/>
      <c r="CH97" s="42"/>
      <c r="CI97" s="42"/>
      <c r="CJ97" s="42"/>
      <c r="CK97" s="42"/>
      <c r="CL97" s="42"/>
    </row>
    <row r="98" spans="1:90" ht="16.149999999999999" customHeight="1" x14ac:dyDescent="0.2">
      <c r="A98" s="319" t="s">
        <v>17</v>
      </c>
      <c r="B98" s="320">
        <f>SUM(B93:B97)</f>
        <v>5</v>
      </c>
      <c r="C98" s="268">
        <f>SUM(C93:C97)</f>
        <v>0</v>
      </c>
      <c r="D98" s="321">
        <f>SUM(D93:D97)</f>
        <v>0</v>
      </c>
      <c r="E98" s="1"/>
      <c r="F98" s="49"/>
      <c r="G98" s="157"/>
      <c r="H98" s="157"/>
      <c r="I98" s="157"/>
      <c r="J98" s="157"/>
      <c r="K98" s="265"/>
      <c r="L98" s="238"/>
      <c r="M98" s="157"/>
      <c r="N98" s="157"/>
      <c r="O98" s="157"/>
      <c r="P98" s="157"/>
      <c r="Q98" s="157"/>
      <c r="R98" s="157"/>
      <c r="S98" s="157"/>
      <c r="T98" s="157"/>
      <c r="U98" s="175"/>
      <c r="V98" s="311"/>
      <c r="W98" s="311"/>
      <c r="X98" s="311"/>
      <c r="Y98" s="309"/>
      <c r="Z98" s="309"/>
      <c r="AA98" s="309"/>
      <c r="AB98" s="309"/>
      <c r="AC98" s="291"/>
      <c r="AD98" s="311"/>
      <c r="AE98" s="157"/>
      <c r="AF98" s="157"/>
      <c r="AG98" s="157"/>
      <c r="AH98" s="157"/>
      <c r="AI98" s="157"/>
      <c r="AJ98" s="311"/>
      <c r="AK98" s="309"/>
      <c r="AL98" s="309"/>
      <c r="AM98" s="309"/>
      <c r="AN98" s="309"/>
      <c r="AO98" s="309"/>
      <c r="AP98" s="309"/>
      <c r="AQ98" s="317"/>
      <c r="CG98" s="42"/>
      <c r="CH98" s="42"/>
      <c r="CI98" s="42"/>
      <c r="CJ98" s="42"/>
      <c r="CK98" s="42"/>
      <c r="CL98" s="42"/>
    </row>
    <row r="99" spans="1:90" ht="31.15" customHeight="1" x14ac:dyDescent="0.2">
      <c r="A99" s="270" t="s">
        <v>105</v>
      </c>
      <c r="B99" s="271"/>
      <c r="C99" s="271"/>
      <c r="D99" s="271"/>
      <c r="E99" s="272"/>
      <c r="F99" s="272"/>
      <c r="G99" s="273"/>
      <c r="H99" s="273"/>
      <c r="I99" s="273"/>
      <c r="J99" s="88"/>
      <c r="K99" s="89"/>
      <c r="L99" s="88"/>
      <c r="M99" s="88"/>
      <c r="N99" s="157"/>
      <c r="O99" s="157"/>
      <c r="P99" s="157"/>
      <c r="Q99" s="157"/>
      <c r="R99" s="157"/>
      <c r="S99" s="157"/>
      <c r="T99" s="157"/>
      <c r="U99" s="308"/>
      <c r="V99" s="311"/>
      <c r="W99" s="311"/>
      <c r="X99" s="311"/>
      <c r="Y99" s="311"/>
      <c r="Z99" s="311"/>
      <c r="AA99" s="311"/>
      <c r="AB99" s="292"/>
      <c r="AC99" s="311"/>
      <c r="AD99" s="157"/>
      <c r="AE99" s="157"/>
      <c r="AF99" s="157"/>
      <c r="AG99" s="157"/>
      <c r="AH99" s="157"/>
      <c r="AI99" s="311"/>
      <c r="AJ99" s="311"/>
      <c r="AK99" s="311"/>
      <c r="AL99" s="311"/>
      <c r="AM99" s="311"/>
      <c r="AN99" s="311"/>
      <c r="AO99" s="311"/>
      <c r="AP99" s="317"/>
      <c r="CG99" s="42"/>
      <c r="CH99" s="42"/>
      <c r="CI99" s="42"/>
      <c r="CJ99" s="42"/>
      <c r="CK99" s="42"/>
      <c r="CL99" s="42"/>
    </row>
    <row r="100" spans="1:90" ht="16.149999999999999" customHeight="1" x14ac:dyDescent="0.2">
      <c r="A100" s="620" t="s">
        <v>19</v>
      </c>
      <c r="B100" s="629" t="s">
        <v>28</v>
      </c>
      <c r="C100" s="630"/>
      <c r="D100" s="631"/>
      <c r="E100" s="589" t="s">
        <v>29</v>
      </c>
      <c r="F100" s="590"/>
      <c r="G100" s="590"/>
      <c r="H100" s="590"/>
      <c r="I100" s="590"/>
      <c r="J100" s="590"/>
      <c r="K100" s="590"/>
      <c r="L100" s="590"/>
      <c r="M100" s="590"/>
      <c r="N100" s="322"/>
      <c r="O100" s="157"/>
      <c r="P100" s="157"/>
      <c r="Q100" s="157"/>
      <c r="R100" s="157"/>
      <c r="S100" s="157"/>
      <c r="T100" s="157"/>
      <c r="U100" s="157"/>
      <c r="V100" s="175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311"/>
      <c r="AK100" s="311"/>
      <c r="AL100" s="311"/>
      <c r="AM100" s="311"/>
      <c r="AN100" s="311"/>
      <c r="AO100" s="311"/>
      <c r="AP100" s="311"/>
      <c r="AQ100" s="317"/>
      <c r="CG100" s="42"/>
      <c r="CH100" s="42"/>
      <c r="CI100" s="42"/>
      <c r="CJ100" s="42"/>
      <c r="CK100" s="42"/>
      <c r="CL100" s="42"/>
    </row>
    <row r="101" spans="1:90" ht="16.149999999999999" customHeight="1" x14ac:dyDescent="0.2">
      <c r="A101" s="585"/>
      <c r="B101" s="589"/>
      <c r="C101" s="590"/>
      <c r="D101" s="591"/>
      <c r="E101" s="632" t="s">
        <v>22</v>
      </c>
      <c r="F101" s="634"/>
      <c r="G101" s="632" t="s">
        <v>23</v>
      </c>
      <c r="H101" s="634"/>
      <c r="I101" s="632" t="s">
        <v>24</v>
      </c>
      <c r="J101" s="634"/>
      <c r="K101" s="632" t="s">
        <v>21</v>
      </c>
      <c r="L101" s="634"/>
      <c r="M101" s="632" t="s">
        <v>20</v>
      </c>
      <c r="N101" s="634"/>
      <c r="O101" s="157"/>
      <c r="P101" s="157"/>
      <c r="Q101" s="157"/>
      <c r="R101" s="157"/>
      <c r="S101" s="157"/>
      <c r="T101" s="157"/>
      <c r="U101" s="157"/>
      <c r="V101" s="157"/>
      <c r="W101" s="175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311"/>
      <c r="AK101" s="311"/>
      <c r="AL101" s="311"/>
      <c r="AM101" s="311"/>
      <c r="AN101" s="311"/>
      <c r="AO101" s="311"/>
      <c r="AP101" s="311"/>
      <c r="AQ101" s="317"/>
      <c r="CG101" s="42"/>
      <c r="CH101" s="42"/>
      <c r="CI101" s="42"/>
      <c r="CJ101" s="42"/>
      <c r="CK101" s="42"/>
      <c r="CL101" s="42"/>
    </row>
    <row r="102" spans="1:90" ht="16.149999999999999" customHeight="1" x14ac:dyDescent="0.2">
      <c r="A102" s="569"/>
      <c r="B102" s="76" t="s">
        <v>14</v>
      </c>
      <c r="C102" s="13" t="s">
        <v>15</v>
      </c>
      <c r="D102" s="55" t="s">
        <v>16</v>
      </c>
      <c r="E102" s="32" t="s">
        <v>15</v>
      </c>
      <c r="F102" s="323" t="s">
        <v>16</v>
      </c>
      <c r="G102" s="32" t="s">
        <v>15</v>
      </c>
      <c r="H102" s="323" t="s">
        <v>16</v>
      </c>
      <c r="I102" s="32" t="s">
        <v>15</v>
      </c>
      <c r="J102" s="323" t="s">
        <v>16</v>
      </c>
      <c r="K102" s="32" t="s">
        <v>15</v>
      </c>
      <c r="L102" s="323" t="s">
        <v>16</v>
      </c>
      <c r="M102" s="32" t="s">
        <v>15</v>
      </c>
      <c r="N102" s="323" t="s">
        <v>16</v>
      </c>
      <c r="O102" s="276"/>
      <c r="P102" s="157"/>
      <c r="Q102" s="265"/>
      <c r="R102" s="157"/>
      <c r="S102" s="157"/>
      <c r="T102" s="157"/>
      <c r="U102" s="157"/>
      <c r="V102" s="157"/>
      <c r="W102" s="157"/>
      <c r="X102" s="157"/>
      <c r="Y102" s="157"/>
      <c r="Z102" s="157"/>
      <c r="AA102" s="175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CG102" s="42"/>
      <c r="CH102" s="42"/>
      <c r="CI102" s="42"/>
      <c r="CJ102" s="42"/>
      <c r="CK102" s="42"/>
      <c r="CL102" s="42"/>
    </row>
    <row r="103" spans="1:90" ht="16.149999999999999" customHeight="1" x14ac:dyDescent="0.2">
      <c r="A103" s="64" t="s">
        <v>106</v>
      </c>
      <c r="B103" s="90">
        <f>SUM(C103:D103)</f>
        <v>0</v>
      </c>
      <c r="C103" s="91">
        <f>SUM(E103+G103+I103+K103+M103)</f>
        <v>0</v>
      </c>
      <c r="D103" s="2">
        <f>SUM(F103+H103+J103+L103+N103)</f>
        <v>0</v>
      </c>
      <c r="E103" s="277"/>
      <c r="F103" s="278"/>
      <c r="G103" s="277"/>
      <c r="H103" s="278"/>
      <c r="I103" s="277"/>
      <c r="J103" s="279"/>
      <c r="K103" s="277"/>
      <c r="L103" s="279"/>
      <c r="M103" s="280"/>
      <c r="N103" s="279"/>
      <c r="O103" s="324"/>
      <c r="P103" s="157"/>
      <c r="Q103" s="265"/>
      <c r="R103" s="157"/>
      <c r="S103" s="157"/>
      <c r="T103" s="157"/>
      <c r="U103" s="157"/>
      <c r="V103" s="157"/>
      <c r="W103" s="157"/>
      <c r="X103" s="157"/>
      <c r="Y103" s="157"/>
      <c r="Z103" s="157"/>
      <c r="AA103" s="175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CG103" s="42"/>
      <c r="CH103" s="42"/>
      <c r="CI103" s="42"/>
      <c r="CJ103" s="42"/>
      <c r="CK103" s="42"/>
      <c r="CL103" s="42"/>
    </row>
    <row r="104" spans="1:90" ht="25.15" customHeight="1" x14ac:dyDescent="0.2">
      <c r="A104" s="17" t="s">
        <v>107</v>
      </c>
      <c r="B104" s="45">
        <f>SUM(C104:D104)</f>
        <v>0</v>
      </c>
      <c r="C104" s="46">
        <f>SUM(E104+G104+I104+K104+M104)</f>
        <v>0</v>
      </c>
      <c r="D104" s="70">
        <f>SUM(F104+H104+J104+L104+N104)</f>
        <v>0</v>
      </c>
      <c r="E104" s="282"/>
      <c r="F104" s="283"/>
      <c r="G104" s="282"/>
      <c r="H104" s="284"/>
      <c r="I104" s="282"/>
      <c r="J104" s="283"/>
      <c r="K104" s="282"/>
      <c r="L104" s="283"/>
      <c r="M104" s="285"/>
      <c r="N104" s="284"/>
      <c r="O104" s="324"/>
      <c r="P104" s="157"/>
      <c r="Q104" s="265"/>
      <c r="R104" s="157"/>
      <c r="S104" s="157"/>
      <c r="T104" s="157"/>
      <c r="U104" s="157"/>
      <c r="V104" s="157"/>
      <c r="W104" s="157"/>
      <c r="X104" s="157"/>
      <c r="Y104" s="157"/>
      <c r="Z104" s="157"/>
      <c r="AA104" s="175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CG104" s="42"/>
      <c r="CH104" s="42"/>
      <c r="CI104" s="42"/>
      <c r="CJ104" s="42"/>
      <c r="CK104" s="42"/>
      <c r="CL104" s="42"/>
    </row>
    <row r="105" spans="1:90" x14ac:dyDescent="0.2">
      <c r="A105" s="271"/>
      <c r="B105" s="157"/>
      <c r="C105" s="265"/>
      <c r="D105" s="157"/>
      <c r="E105" s="157"/>
      <c r="F105" s="157"/>
      <c r="G105" s="157"/>
      <c r="H105" s="157"/>
      <c r="I105" s="157"/>
      <c r="J105" s="157"/>
      <c r="K105" s="157"/>
      <c r="L105" s="157"/>
      <c r="M105" s="175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</row>
    <row r="106" spans="1:90" x14ac:dyDescent="0.2">
      <c r="O106" s="51"/>
      <c r="P106" s="51"/>
      <c r="Q106" s="51"/>
      <c r="R106" s="51"/>
      <c r="S106" s="51"/>
    </row>
    <row r="107" spans="1:90" x14ac:dyDescent="0.2">
      <c r="O107" s="51"/>
      <c r="P107" s="51"/>
      <c r="Q107" s="51"/>
      <c r="R107" s="51"/>
      <c r="S107" s="51"/>
    </row>
    <row r="108" spans="1:90" x14ac:dyDescent="0.2">
      <c r="O108" s="51"/>
      <c r="P108" s="51"/>
      <c r="Q108" s="51"/>
      <c r="R108" s="51"/>
      <c r="S108" s="51"/>
    </row>
    <row r="109" spans="1:90" x14ac:dyDescent="0.2">
      <c r="O109" s="51"/>
      <c r="P109" s="51"/>
      <c r="Q109" s="51"/>
      <c r="R109" s="51"/>
      <c r="S109" s="51"/>
    </row>
    <row r="110" spans="1:90" x14ac:dyDescent="0.2">
      <c r="O110" s="51"/>
      <c r="P110" s="51"/>
      <c r="Q110" s="51"/>
      <c r="R110" s="51"/>
      <c r="S110" s="51"/>
    </row>
    <row r="111" spans="1:90" x14ac:dyDescent="0.2">
      <c r="O111" s="51"/>
      <c r="P111" s="51"/>
      <c r="Q111" s="51"/>
      <c r="R111" s="51"/>
      <c r="S111" s="51"/>
    </row>
    <row r="185" spans="1:104" ht="14.25" customHeight="1" x14ac:dyDescent="0.2"/>
    <row r="186" spans="1:104" s="52" customFormat="1" ht="16.5" hidden="1" customHeight="1" x14ac:dyDescent="0.2">
      <c r="A186" s="52">
        <f>SUM(C23,C24:C26,C30,C43:C44,C49:C70,B103:B104,B82:D89,B98,C35:C38,C74:J77)</f>
        <v>953</v>
      </c>
      <c r="B186" s="52">
        <f>SUM(CG8:CL104)</f>
        <v>0</v>
      </c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</row>
    <row r="187" spans="1:104" ht="16.5" customHeight="1" x14ac:dyDescent="0.2"/>
    <row r="188" spans="1:104" ht="15.6" customHeight="1" x14ac:dyDescent="0.2"/>
  </sheetData>
  <mergeCells count="124">
    <mergeCell ref="A80:A81"/>
    <mergeCell ref="B80:B81"/>
    <mergeCell ref="C80:C81"/>
    <mergeCell ref="D80:D81"/>
    <mergeCell ref="B91:B92"/>
    <mergeCell ref="C91:D91"/>
    <mergeCell ref="A100:A102"/>
    <mergeCell ref="B100:D101"/>
    <mergeCell ref="E100:M100"/>
    <mergeCell ref="E101:F101"/>
    <mergeCell ref="G101:H101"/>
    <mergeCell ref="I101:J101"/>
    <mergeCell ref="K101:L101"/>
    <mergeCell ref="M101:N101"/>
    <mergeCell ref="A91:A92"/>
    <mergeCell ref="A72:B73"/>
    <mergeCell ref="C72:D72"/>
    <mergeCell ref="E72:F72"/>
    <mergeCell ref="G72:H72"/>
    <mergeCell ref="I72:J72"/>
    <mergeCell ref="A74:B74"/>
    <mergeCell ref="A75:B75"/>
    <mergeCell ref="A76:B76"/>
    <mergeCell ref="A77:B77"/>
    <mergeCell ref="AN46:AN48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F28:AG28"/>
    <mergeCell ref="AH28:AI28"/>
    <mergeCell ref="AJ28:AK28"/>
    <mergeCell ref="AL28:AM28"/>
    <mergeCell ref="C40:E41"/>
    <mergeCell ref="F40:AM40"/>
    <mergeCell ref="AN40:AN42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13:A23"/>
    <mergeCell ref="A25:A26"/>
    <mergeCell ref="A28:A29"/>
    <mergeCell ref="B28:B29"/>
    <mergeCell ref="C28:E28"/>
    <mergeCell ref="F28:G28"/>
    <mergeCell ref="H28:I28"/>
    <mergeCell ref="J28:K28"/>
    <mergeCell ref="L28:M28"/>
    <mergeCell ref="A6:W6"/>
    <mergeCell ref="A10:A12"/>
    <mergeCell ref="B10:B12"/>
    <mergeCell ref="C10:E11"/>
    <mergeCell ref="F10:AM10"/>
    <mergeCell ref="AN10:AN12"/>
    <mergeCell ref="AO10:AO12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49:A54"/>
    <mergeCell ref="A55:A56"/>
    <mergeCell ref="A57:A60"/>
    <mergeCell ref="A61:A62"/>
    <mergeCell ref="A63:A64"/>
    <mergeCell ref="A65:A70"/>
    <mergeCell ref="C33:C34"/>
    <mergeCell ref="A33:A34"/>
    <mergeCell ref="B33:B34"/>
    <mergeCell ref="A35:A36"/>
    <mergeCell ref="A37:A38"/>
    <mergeCell ref="A40:B42"/>
    <mergeCell ref="A45:M45"/>
    <mergeCell ref="A46:B48"/>
    <mergeCell ref="C46:E47"/>
    <mergeCell ref="F46:AM46"/>
  </mergeCells>
  <dataValidations count="2">
    <dataValidation type="whole" allowBlank="1" showInputMessage="1" showErrorMessage="1" errorTitle="Error de ingreso" error="Debe ingresar sólo números." sqref="F13:AO22 F24:AO26 B30 F30:AM30 C35:C38 F43:AN44 F49:AN70 C74:J77 B82:D89 B93:D97 E103:N104" xr:uid="{00000000-0002-0000-0200-000000000000}">
      <formula1>0</formula1>
      <formula2>99999</formula2>
    </dataValidation>
    <dataValidation allowBlank="1" showInputMessage="1" showErrorMessage="1" errorTitle="ERROR" error="Por Favor ingrese solo Números." sqref="E105:N1048576 K71:N102 C78:D81 A1:A1048576 B98:D1048576 B90:D92 F31:AM42 F45:AN48 F71:J73 E78:J102 D1:E73 F27:AM29 O71:AN1048576 C39:C73 C1:C34 AN27:AN42 B31:B81 B1:B29 F23:AO23 AP1:XFD1048576 AO27:AO1048576 F1:AO12" xr:uid="{00000000-0002-0000-0200-000001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Z18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8.140625" style="37" customWidth="1"/>
    <col min="2" max="2" width="23.28515625" style="37" customWidth="1"/>
    <col min="3" max="3" width="14.85546875" style="37" customWidth="1"/>
    <col min="4" max="4" width="16.28515625" style="37" customWidth="1"/>
    <col min="5" max="73" width="11.42578125" style="37"/>
    <col min="74" max="75" width="12.140625" style="37" customWidth="1"/>
    <col min="76" max="77" width="12.140625" style="38" customWidth="1"/>
    <col min="78" max="78" width="12.28515625" style="38" customWidth="1"/>
    <col min="79" max="104" width="12.28515625" style="39" hidden="1" customWidth="1"/>
    <col min="105" max="105" width="12.28515625" style="37" customWidth="1"/>
    <col min="106" max="16384" width="11.42578125" style="37"/>
  </cols>
  <sheetData>
    <row r="1" spans="1:90" s="37" customFormat="1" ht="16.149999999999999" customHeight="1" x14ac:dyDescent="0.2">
      <c r="A1" s="36" t="s">
        <v>0</v>
      </c>
      <c r="BX1" s="38"/>
      <c r="BY1" s="38"/>
      <c r="BZ1" s="38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</row>
    <row r="2" spans="1:90" s="37" customFormat="1" ht="16.149999999999999" customHeight="1" x14ac:dyDescent="0.2">
      <c r="A2" s="36" t="str">
        <f>CONCATENATE("COMUNA: ",[4]NOMBRE!B2," - ","( ",[4]NOMBRE!C2,[4]NOMBRE!D2,[4]NOMBRE!E2,[4]NOMBRE!F2,[4]NOMBRE!G2," )")</f>
        <v>COMUNA: LINARES - ( 07401 )</v>
      </c>
      <c r="BX2" s="38"/>
      <c r="BY2" s="38"/>
      <c r="BZ2" s="38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</row>
    <row r="3" spans="1:90" s="37" customFormat="1" ht="16.149999999999999" customHeight="1" x14ac:dyDescent="0.2">
      <c r="A3" s="36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  <c r="BX3" s="38"/>
      <c r="BY3" s="38"/>
      <c r="BZ3" s="38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</row>
    <row r="4" spans="1:90" s="37" customFormat="1" ht="16.149999999999999" customHeight="1" x14ac:dyDescent="0.2">
      <c r="A4" s="36" t="str">
        <f>CONCATENATE("MES: ",[4]NOMBRE!B6," - ","( ",[4]NOMBRE!C6,[4]NOMBRE!D6," )")</f>
        <v>MES: MARZO - ( 03 )</v>
      </c>
      <c r="BX4" s="38"/>
      <c r="BY4" s="38"/>
      <c r="BZ4" s="38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</row>
    <row r="5" spans="1:90" s="37" customFormat="1" ht="16.149999999999999" customHeight="1" x14ac:dyDescent="0.2">
      <c r="A5" s="36" t="str">
        <f>CONCATENATE("AÑO: ",[4]NOMBRE!B7)</f>
        <v>AÑO: 2018</v>
      </c>
      <c r="BX5" s="38"/>
      <c r="BY5" s="38"/>
      <c r="BZ5" s="38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</row>
    <row r="6" spans="1:90" s="37" customFormat="1" ht="15" customHeight="1" x14ac:dyDescent="0.2">
      <c r="A6" s="584" t="s">
        <v>30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BX6" s="38"/>
      <c r="BY6" s="38"/>
      <c r="BZ6" s="38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</row>
    <row r="7" spans="1:90" s="37" customFormat="1" ht="15" x14ac:dyDescent="0.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BX7" s="38"/>
      <c r="BY7" s="38"/>
      <c r="BZ7" s="38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</row>
    <row r="8" spans="1:90" s="37" customFormat="1" ht="31.15" customHeight="1" x14ac:dyDescent="0.2">
      <c r="A8" s="103" t="s">
        <v>31</v>
      </c>
      <c r="B8" s="104"/>
      <c r="C8" s="105"/>
      <c r="D8" s="105"/>
      <c r="E8" s="105"/>
      <c r="F8" s="105"/>
      <c r="G8" s="105"/>
      <c r="H8" s="105"/>
      <c r="I8" s="106"/>
      <c r="J8" s="104"/>
      <c r="K8" s="107"/>
      <c r="L8" s="105"/>
      <c r="M8" s="56"/>
      <c r="N8" s="56"/>
      <c r="O8" s="56"/>
      <c r="P8" s="56"/>
      <c r="Q8" s="56"/>
      <c r="R8" s="56"/>
      <c r="S8" s="56"/>
      <c r="T8" s="56"/>
      <c r="U8" s="56"/>
      <c r="V8" s="108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BX8" s="38"/>
      <c r="BY8" s="38"/>
      <c r="BZ8" s="38"/>
      <c r="CA8" s="39"/>
      <c r="CB8" s="39"/>
      <c r="CC8" s="39"/>
      <c r="CD8" s="39"/>
      <c r="CE8" s="39"/>
      <c r="CF8" s="39"/>
      <c r="CG8" s="42"/>
      <c r="CH8" s="42"/>
      <c r="CI8" s="42"/>
      <c r="CJ8" s="42"/>
      <c r="CK8" s="42"/>
      <c r="CL8" s="42"/>
    </row>
    <row r="9" spans="1:90" s="37" customFormat="1" ht="31.15" customHeight="1" x14ac:dyDescent="0.2">
      <c r="A9" s="109" t="s">
        <v>32</v>
      </c>
      <c r="B9" s="110"/>
      <c r="C9" s="110"/>
      <c r="D9" s="110"/>
      <c r="E9" s="110"/>
      <c r="F9" s="110"/>
      <c r="G9" s="110"/>
      <c r="H9" s="110"/>
      <c r="I9" s="110"/>
      <c r="J9" s="110"/>
      <c r="K9" s="111"/>
      <c r="L9" s="110"/>
      <c r="M9" s="112"/>
      <c r="N9" s="112"/>
      <c r="O9" s="56"/>
      <c r="P9" s="56"/>
      <c r="Q9" s="56"/>
      <c r="R9" s="56"/>
      <c r="S9" s="56"/>
      <c r="T9" s="56"/>
      <c r="U9" s="56"/>
      <c r="V9" s="108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8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X9" s="38"/>
      <c r="BY9" s="38"/>
      <c r="BZ9" s="38"/>
      <c r="CA9" s="39"/>
      <c r="CB9" s="39"/>
      <c r="CC9" s="39"/>
      <c r="CD9" s="39"/>
      <c r="CE9" s="39"/>
      <c r="CF9" s="39"/>
      <c r="CG9" s="42"/>
      <c r="CH9" s="42"/>
      <c r="CI9" s="42"/>
      <c r="CJ9" s="42"/>
      <c r="CK9" s="42"/>
      <c r="CL9" s="42"/>
    </row>
    <row r="10" spans="1:90" s="37" customFormat="1" ht="25.15" customHeight="1" x14ac:dyDescent="0.2">
      <c r="A10" s="620" t="s">
        <v>19</v>
      </c>
      <c r="B10" s="620" t="s">
        <v>33</v>
      </c>
      <c r="C10" s="629" t="s">
        <v>28</v>
      </c>
      <c r="D10" s="630"/>
      <c r="E10" s="631"/>
      <c r="F10" s="632" t="s">
        <v>29</v>
      </c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3"/>
      <c r="AL10" s="633"/>
      <c r="AM10" s="634"/>
      <c r="AN10" s="619" t="s">
        <v>1</v>
      </c>
      <c r="AO10" s="645" t="s">
        <v>18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X10" s="38"/>
      <c r="BY10" s="38"/>
      <c r="BZ10" s="38"/>
      <c r="CA10" s="39"/>
      <c r="CB10" s="39"/>
      <c r="CC10" s="39"/>
      <c r="CD10" s="39"/>
      <c r="CE10" s="39"/>
      <c r="CF10" s="39"/>
      <c r="CG10" s="42"/>
      <c r="CH10" s="42"/>
      <c r="CI10" s="42"/>
      <c r="CJ10" s="42"/>
      <c r="CK10" s="42"/>
      <c r="CL10" s="42"/>
    </row>
    <row r="11" spans="1:90" s="37" customFormat="1" ht="19.5" customHeight="1" x14ac:dyDescent="0.2">
      <c r="A11" s="585"/>
      <c r="B11" s="585"/>
      <c r="C11" s="589"/>
      <c r="D11" s="590"/>
      <c r="E11" s="591"/>
      <c r="F11" s="632" t="s">
        <v>22</v>
      </c>
      <c r="G11" s="634"/>
      <c r="H11" s="632" t="s">
        <v>23</v>
      </c>
      <c r="I11" s="634"/>
      <c r="J11" s="632" t="s">
        <v>24</v>
      </c>
      <c r="K11" s="634"/>
      <c r="L11" s="632" t="s">
        <v>21</v>
      </c>
      <c r="M11" s="634"/>
      <c r="N11" s="632" t="s">
        <v>20</v>
      </c>
      <c r="O11" s="634"/>
      <c r="P11" s="636" t="s">
        <v>2</v>
      </c>
      <c r="Q11" s="637"/>
      <c r="R11" s="636" t="s">
        <v>3</v>
      </c>
      <c r="S11" s="637"/>
      <c r="T11" s="636" t="s">
        <v>4</v>
      </c>
      <c r="U11" s="637"/>
      <c r="V11" s="636" t="s">
        <v>5</v>
      </c>
      <c r="W11" s="637"/>
      <c r="X11" s="636" t="s">
        <v>6</v>
      </c>
      <c r="Y11" s="637"/>
      <c r="Z11" s="636" t="s">
        <v>7</v>
      </c>
      <c r="AA11" s="637"/>
      <c r="AB11" s="636" t="s">
        <v>8</v>
      </c>
      <c r="AC11" s="637"/>
      <c r="AD11" s="636" t="s">
        <v>9</v>
      </c>
      <c r="AE11" s="637"/>
      <c r="AF11" s="636" t="s">
        <v>10</v>
      </c>
      <c r="AG11" s="637"/>
      <c r="AH11" s="636" t="s">
        <v>11</v>
      </c>
      <c r="AI11" s="637"/>
      <c r="AJ11" s="636" t="s">
        <v>12</v>
      </c>
      <c r="AK11" s="637"/>
      <c r="AL11" s="636" t="s">
        <v>13</v>
      </c>
      <c r="AM11" s="637"/>
      <c r="AN11" s="601"/>
      <c r="AO11" s="646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X11" s="38"/>
      <c r="BY11" s="38"/>
      <c r="BZ11" s="38"/>
      <c r="CA11" s="39"/>
      <c r="CB11" s="39"/>
      <c r="CC11" s="39"/>
      <c r="CD11" s="39"/>
      <c r="CE11" s="39"/>
      <c r="CF11" s="39"/>
      <c r="CG11" s="42"/>
      <c r="CH11" s="42"/>
      <c r="CI11" s="42"/>
      <c r="CJ11" s="42"/>
      <c r="CK11" s="42"/>
      <c r="CL11" s="42"/>
    </row>
    <row r="12" spans="1:90" s="37" customFormat="1" ht="19.5" customHeight="1" x14ac:dyDescent="0.2">
      <c r="A12" s="569"/>
      <c r="B12" s="569"/>
      <c r="C12" s="325" t="s">
        <v>14</v>
      </c>
      <c r="D12" s="326" t="s">
        <v>15</v>
      </c>
      <c r="E12" s="100" t="s">
        <v>16</v>
      </c>
      <c r="F12" s="32" t="s">
        <v>15</v>
      </c>
      <c r="G12" s="100" t="s">
        <v>16</v>
      </c>
      <c r="H12" s="32" t="s">
        <v>15</v>
      </c>
      <c r="I12" s="100" t="s">
        <v>16</v>
      </c>
      <c r="J12" s="32" t="s">
        <v>15</v>
      </c>
      <c r="K12" s="100" t="s">
        <v>16</v>
      </c>
      <c r="L12" s="32" t="s">
        <v>15</v>
      </c>
      <c r="M12" s="100" t="s">
        <v>16</v>
      </c>
      <c r="N12" s="32" t="s">
        <v>15</v>
      </c>
      <c r="O12" s="100" t="s">
        <v>16</v>
      </c>
      <c r="P12" s="32" t="s">
        <v>15</v>
      </c>
      <c r="Q12" s="100" t="s">
        <v>16</v>
      </c>
      <c r="R12" s="32" t="s">
        <v>15</v>
      </c>
      <c r="S12" s="100" t="s">
        <v>16</v>
      </c>
      <c r="T12" s="32" t="s">
        <v>15</v>
      </c>
      <c r="U12" s="100" t="s">
        <v>16</v>
      </c>
      <c r="V12" s="32" t="s">
        <v>15</v>
      </c>
      <c r="W12" s="100" t="s">
        <v>16</v>
      </c>
      <c r="X12" s="32" t="s">
        <v>15</v>
      </c>
      <c r="Y12" s="100" t="s">
        <v>16</v>
      </c>
      <c r="Z12" s="32" t="s">
        <v>15</v>
      </c>
      <c r="AA12" s="100" t="s">
        <v>16</v>
      </c>
      <c r="AB12" s="32" t="s">
        <v>15</v>
      </c>
      <c r="AC12" s="100" t="s">
        <v>16</v>
      </c>
      <c r="AD12" s="32" t="s">
        <v>15</v>
      </c>
      <c r="AE12" s="100" t="s">
        <v>16</v>
      </c>
      <c r="AF12" s="32" t="s">
        <v>15</v>
      </c>
      <c r="AG12" s="100" t="s">
        <v>16</v>
      </c>
      <c r="AH12" s="32" t="s">
        <v>15</v>
      </c>
      <c r="AI12" s="100" t="s">
        <v>16</v>
      </c>
      <c r="AJ12" s="32" t="s">
        <v>15</v>
      </c>
      <c r="AK12" s="100" t="s">
        <v>16</v>
      </c>
      <c r="AL12" s="32" t="s">
        <v>15</v>
      </c>
      <c r="AM12" s="100" t="s">
        <v>16</v>
      </c>
      <c r="AN12" s="567"/>
      <c r="AO12" s="647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X12" s="38"/>
      <c r="BY12" s="38"/>
      <c r="BZ12" s="38"/>
      <c r="CA12" s="39"/>
      <c r="CB12" s="39"/>
      <c r="CC12" s="39"/>
      <c r="CD12" s="39"/>
      <c r="CE12" s="39"/>
      <c r="CF12" s="39"/>
      <c r="CG12" s="42"/>
      <c r="CH12" s="42"/>
      <c r="CI12" s="42"/>
      <c r="CJ12" s="42"/>
      <c r="CK12" s="42"/>
      <c r="CL12" s="42"/>
    </row>
    <row r="13" spans="1:90" s="37" customFormat="1" ht="16.149999999999999" customHeight="1" x14ac:dyDescent="0.2">
      <c r="A13" s="619" t="s">
        <v>34</v>
      </c>
      <c r="B13" s="65" t="s">
        <v>35</v>
      </c>
      <c r="C13" s="90">
        <f t="shared" ref="C13:C26" si="0">SUM(D13+E13)</f>
        <v>0</v>
      </c>
      <c r="D13" s="91">
        <f t="shared" ref="D13:D26" si="1">SUM(F13+H13+J13+L13+N13+P13+R13+T13+V13+X13+Z13+AB13+AD13+AF13+AH13+AJ13+AL13)</f>
        <v>0</v>
      </c>
      <c r="E13" s="2">
        <f t="shared" ref="E13:E26" si="2">SUM(G13+I13+K13+M13+O13+Q13+S13+U13+W13+Y13+AA13+AC13+AE13+AG13+AI13+AK13+AM13)</f>
        <v>0</v>
      </c>
      <c r="F13" s="3"/>
      <c r="G13" s="4"/>
      <c r="H13" s="3"/>
      <c r="I13" s="4"/>
      <c r="J13" s="3"/>
      <c r="K13" s="5"/>
      <c r="L13" s="3"/>
      <c r="M13" s="5"/>
      <c r="N13" s="3"/>
      <c r="O13" s="5"/>
      <c r="P13" s="3"/>
      <c r="Q13" s="5"/>
      <c r="R13" s="3"/>
      <c r="S13" s="5"/>
      <c r="T13" s="3"/>
      <c r="U13" s="5"/>
      <c r="V13" s="3"/>
      <c r="W13" s="5"/>
      <c r="X13" s="3"/>
      <c r="Y13" s="5"/>
      <c r="Z13" s="3"/>
      <c r="AA13" s="5"/>
      <c r="AB13" s="3"/>
      <c r="AC13" s="5"/>
      <c r="AD13" s="3"/>
      <c r="AE13" s="5"/>
      <c r="AF13" s="3"/>
      <c r="AG13" s="5"/>
      <c r="AH13" s="3"/>
      <c r="AI13" s="5"/>
      <c r="AJ13" s="3"/>
      <c r="AK13" s="5"/>
      <c r="AL13" s="21"/>
      <c r="AM13" s="5"/>
      <c r="AN13" s="4"/>
      <c r="AO13" s="4"/>
      <c r="AP13" s="6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40"/>
      <c r="BC13" s="40"/>
      <c r="BD13" s="40"/>
      <c r="BX13" s="38"/>
      <c r="BY13" s="38"/>
      <c r="BZ13" s="38"/>
      <c r="CA13" s="39"/>
      <c r="CB13" s="41"/>
      <c r="CC13" s="39"/>
      <c r="CD13" s="39"/>
      <c r="CE13" s="39"/>
      <c r="CF13" s="39"/>
      <c r="CG13" s="42">
        <v>0</v>
      </c>
      <c r="CH13" s="42">
        <v>0</v>
      </c>
      <c r="CI13" s="42">
        <v>0</v>
      </c>
      <c r="CJ13" s="42"/>
      <c r="CK13" s="42"/>
      <c r="CL13" s="42"/>
    </row>
    <row r="14" spans="1:90" s="37" customFormat="1" ht="16.149999999999999" customHeight="1" x14ac:dyDescent="0.2">
      <c r="A14" s="601"/>
      <c r="B14" s="66" t="s">
        <v>36</v>
      </c>
      <c r="C14" s="114">
        <f t="shared" si="0"/>
        <v>23</v>
      </c>
      <c r="D14" s="115">
        <f t="shared" si="1"/>
        <v>11</v>
      </c>
      <c r="E14" s="69">
        <f t="shared" si="2"/>
        <v>12</v>
      </c>
      <c r="F14" s="7">
        <v>1</v>
      </c>
      <c r="G14" s="14"/>
      <c r="H14" s="7">
        <v>2</v>
      </c>
      <c r="I14" s="14">
        <v>1</v>
      </c>
      <c r="J14" s="7">
        <v>8</v>
      </c>
      <c r="K14" s="8">
        <v>5</v>
      </c>
      <c r="L14" s="7"/>
      <c r="M14" s="8"/>
      <c r="N14" s="7"/>
      <c r="O14" s="8"/>
      <c r="P14" s="7"/>
      <c r="Q14" s="8"/>
      <c r="R14" s="7"/>
      <c r="S14" s="8"/>
      <c r="T14" s="7"/>
      <c r="U14" s="8"/>
      <c r="V14" s="7"/>
      <c r="W14" s="8">
        <v>3</v>
      </c>
      <c r="X14" s="7"/>
      <c r="Y14" s="8">
        <v>1</v>
      </c>
      <c r="Z14" s="7"/>
      <c r="AA14" s="8">
        <v>2</v>
      </c>
      <c r="AB14" s="7"/>
      <c r="AC14" s="8"/>
      <c r="AD14" s="7"/>
      <c r="AE14" s="8"/>
      <c r="AF14" s="7"/>
      <c r="AG14" s="8"/>
      <c r="AH14" s="7"/>
      <c r="AI14" s="8"/>
      <c r="AJ14" s="7"/>
      <c r="AK14" s="8"/>
      <c r="AL14" s="15"/>
      <c r="AM14" s="8"/>
      <c r="AN14" s="14">
        <v>23</v>
      </c>
      <c r="AO14" s="14">
        <v>0</v>
      </c>
      <c r="AP14" s="6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40"/>
      <c r="BC14" s="40"/>
      <c r="BD14" s="40"/>
      <c r="BX14" s="38"/>
      <c r="BY14" s="38"/>
      <c r="BZ14" s="38"/>
      <c r="CA14" s="41"/>
      <c r="CB14" s="41"/>
      <c r="CC14" s="39"/>
      <c r="CD14" s="39"/>
      <c r="CE14" s="39"/>
      <c r="CF14" s="39"/>
      <c r="CG14" s="42">
        <v>0</v>
      </c>
      <c r="CH14" s="42">
        <v>0</v>
      </c>
      <c r="CI14" s="42">
        <v>0</v>
      </c>
      <c r="CJ14" s="42"/>
      <c r="CK14" s="42"/>
      <c r="CL14" s="42"/>
    </row>
    <row r="15" spans="1:90" s="37" customFormat="1" ht="16.149999999999999" customHeight="1" x14ac:dyDescent="0.2">
      <c r="A15" s="601"/>
      <c r="B15" s="66" t="s">
        <v>37</v>
      </c>
      <c r="C15" s="114">
        <f t="shared" si="0"/>
        <v>372</v>
      </c>
      <c r="D15" s="115">
        <f t="shared" si="1"/>
        <v>158</v>
      </c>
      <c r="E15" s="69">
        <f t="shared" si="2"/>
        <v>214</v>
      </c>
      <c r="F15" s="7"/>
      <c r="G15" s="14"/>
      <c r="H15" s="7">
        <v>1</v>
      </c>
      <c r="I15" s="14">
        <v>2</v>
      </c>
      <c r="J15" s="7">
        <v>10</v>
      </c>
      <c r="K15" s="8"/>
      <c r="L15" s="7">
        <v>6</v>
      </c>
      <c r="M15" s="8">
        <v>1</v>
      </c>
      <c r="N15" s="7">
        <v>8</v>
      </c>
      <c r="O15" s="8">
        <v>3</v>
      </c>
      <c r="P15" s="7">
        <v>19</v>
      </c>
      <c r="Q15" s="8">
        <v>9</v>
      </c>
      <c r="R15" s="7">
        <v>15</v>
      </c>
      <c r="S15" s="8">
        <v>5</v>
      </c>
      <c r="T15" s="7">
        <v>9</v>
      </c>
      <c r="U15" s="8">
        <v>12</v>
      </c>
      <c r="V15" s="7">
        <v>17</v>
      </c>
      <c r="W15" s="8">
        <v>21</v>
      </c>
      <c r="X15" s="7">
        <v>17</v>
      </c>
      <c r="Y15" s="8">
        <v>28</v>
      </c>
      <c r="Z15" s="7">
        <v>10</v>
      </c>
      <c r="AA15" s="8">
        <v>28</v>
      </c>
      <c r="AB15" s="7">
        <v>17</v>
      </c>
      <c r="AC15" s="8">
        <v>34</v>
      </c>
      <c r="AD15" s="7">
        <v>11</v>
      </c>
      <c r="AE15" s="8">
        <v>29</v>
      </c>
      <c r="AF15" s="7">
        <v>8</v>
      </c>
      <c r="AG15" s="8">
        <v>22</v>
      </c>
      <c r="AH15" s="7">
        <v>8</v>
      </c>
      <c r="AI15" s="8">
        <v>9</v>
      </c>
      <c r="AJ15" s="7">
        <v>2</v>
      </c>
      <c r="AK15" s="8">
        <v>4</v>
      </c>
      <c r="AL15" s="15"/>
      <c r="AM15" s="8">
        <v>7</v>
      </c>
      <c r="AN15" s="14">
        <v>372</v>
      </c>
      <c r="AO15" s="14">
        <v>0</v>
      </c>
      <c r="AP15" s="6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40"/>
      <c r="BC15" s="40"/>
      <c r="BD15" s="40"/>
      <c r="BX15" s="38"/>
      <c r="BY15" s="38"/>
      <c r="BZ15" s="38"/>
      <c r="CA15" s="39"/>
      <c r="CB15" s="39"/>
      <c r="CC15" s="39"/>
      <c r="CD15" s="39"/>
      <c r="CE15" s="39"/>
      <c r="CF15" s="39"/>
      <c r="CG15" s="42">
        <v>0</v>
      </c>
      <c r="CH15" s="42">
        <v>0</v>
      </c>
      <c r="CI15" s="42">
        <v>0</v>
      </c>
      <c r="CJ15" s="42"/>
      <c r="CK15" s="42"/>
      <c r="CL15" s="42"/>
    </row>
    <row r="16" spans="1:90" s="37" customFormat="1" ht="16.149999999999999" customHeight="1" x14ac:dyDescent="0.2">
      <c r="A16" s="601"/>
      <c r="B16" s="66" t="s">
        <v>38</v>
      </c>
      <c r="C16" s="114">
        <f t="shared" si="0"/>
        <v>0</v>
      </c>
      <c r="D16" s="115">
        <f t="shared" si="1"/>
        <v>0</v>
      </c>
      <c r="E16" s="69">
        <f t="shared" si="2"/>
        <v>0</v>
      </c>
      <c r="F16" s="7"/>
      <c r="G16" s="14"/>
      <c r="H16" s="7"/>
      <c r="I16" s="14"/>
      <c r="J16" s="7"/>
      <c r="K16" s="8"/>
      <c r="L16" s="7"/>
      <c r="M16" s="8"/>
      <c r="N16" s="7"/>
      <c r="O16" s="8"/>
      <c r="P16" s="7"/>
      <c r="Q16" s="8"/>
      <c r="R16" s="7"/>
      <c r="S16" s="8"/>
      <c r="T16" s="7"/>
      <c r="U16" s="8"/>
      <c r="V16" s="7"/>
      <c r="W16" s="8"/>
      <c r="X16" s="7"/>
      <c r="Y16" s="8"/>
      <c r="Z16" s="7"/>
      <c r="AA16" s="8"/>
      <c r="AB16" s="7"/>
      <c r="AC16" s="8"/>
      <c r="AD16" s="7"/>
      <c r="AE16" s="8"/>
      <c r="AF16" s="7"/>
      <c r="AG16" s="8"/>
      <c r="AH16" s="7"/>
      <c r="AI16" s="8"/>
      <c r="AJ16" s="7"/>
      <c r="AK16" s="8"/>
      <c r="AL16" s="15"/>
      <c r="AM16" s="8"/>
      <c r="AN16" s="14"/>
      <c r="AO16" s="14"/>
      <c r="AP16" s="6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40"/>
      <c r="BC16" s="40"/>
      <c r="BD16" s="40"/>
      <c r="BX16" s="38"/>
      <c r="BY16" s="38"/>
      <c r="BZ16" s="38"/>
      <c r="CA16" s="39"/>
      <c r="CB16" s="41"/>
      <c r="CC16" s="39"/>
      <c r="CD16" s="39"/>
      <c r="CE16" s="39"/>
      <c r="CF16" s="39"/>
      <c r="CG16" s="42">
        <v>0</v>
      </c>
      <c r="CH16" s="42">
        <v>0</v>
      </c>
      <c r="CI16" s="42">
        <v>0</v>
      </c>
      <c r="CJ16" s="42"/>
      <c r="CK16" s="42"/>
      <c r="CL16" s="42"/>
    </row>
    <row r="17" spans="1:90" s="37" customFormat="1" ht="16.149999999999999" customHeight="1" x14ac:dyDescent="0.2">
      <c r="A17" s="601"/>
      <c r="B17" s="66" t="s">
        <v>39</v>
      </c>
      <c r="C17" s="114">
        <f t="shared" si="0"/>
        <v>151</v>
      </c>
      <c r="D17" s="115">
        <f t="shared" si="1"/>
        <v>62</v>
      </c>
      <c r="E17" s="69">
        <f t="shared" si="2"/>
        <v>89</v>
      </c>
      <c r="F17" s="7"/>
      <c r="G17" s="14"/>
      <c r="H17" s="7">
        <v>12</v>
      </c>
      <c r="I17" s="14">
        <v>2</v>
      </c>
      <c r="J17" s="7">
        <v>7</v>
      </c>
      <c r="K17" s="8">
        <v>4</v>
      </c>
      <c r="L17" s="7">
        <v>3</v>
      </c>
      <c r="M17" s="8">
        <v>3</v>
      </c>
      <c r="N17" s="7">
        <v>7</v>
      </c>
      <c r="O17" s="8">
        <v>6</v>
      </c>
      <c r="P17" s="7"/>
      <c r="Q17" s="8">
        <v>4</v>
      </c>
      <c r="R17" s="7">
        <v>5</v>
      </c>
      <c r="S17" s="8">
        <v>4</v>
      </c>
      <c r="T17" s="7">
        <v>3</v>
      </c>
      <c r="U17" s="8">
        <v>2</v>
      </c>
      <c r="V17" s="7">
        <v>6</v>
      </c>
      <c r="W17" s="8">
        <v>16</v>
      </c>
      <c r="X17" s="7"/>
      <c r="Y17" s="8">
        <v>9</v>
      </c>
      <c r="Z17" s="7">
        <v>5</v>
      </c>
      <c r="AA17" s="8">
        <v>17</v>
      </c>
      <c r="AB17" s="7">
        <v>6</v>
      </c>
      <c r="AC17" s="8">
        <v>7</v>
      </c>
      <c r="AD17" s="7">
        <v>2</v>
      </c>
      <c r="AE17" s="8">
        <v>4</v>
      </c>
      <c r="AF17" s="7">
        <v>6</v>
      </c>
      <c r="AG17" s="8">
        <v>9</v>
      </c>
      <c r="AH17" s="7"/>
      <c r="AI17" s="8">
        <v>2</v>
      </c>
      <c r="AJ17" s="7"/>
      <c r="AK17" s="8"/>
      <c r="AL17" s="15"/>
      <c r="AM17" s="8"/>
      <c r="AN17" s="14">
        <v>151</v>
      </c>
      <c r="AO17" s="14">
        <v>0</v>
      </c>
      <c r="AP17" s="6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40"/>
      <c r="BC17" s="40"/>
      <c r="BD17" s="40"/>
      <c r="BX17" s="38"/>
      <c r="BY17" s="38"/>
      <c r="BZ17" s="38"/>
      <c r="CA17" s="39"/>
      <c r="CB17" s="39"/>
      <c r="CC17" s="39"/>
      <c r="CD17" s="39"/>
      <c r="CE17" s="39"/>
      <c r="CF17" s="39"/>
      <c r="CG17" s="42">
        <v>0</v>
      </c>
      <c r="CH17" s="42">
        <v>0</v>
      </c>
      <c r="CI17" s="42">
        <v>0</v>
      </c>
      <c r="CJ17" s="42"/>
      <c r="CK17" s="42"/>
      <c r="CL17" s="42"/>
    </row>
    <row r="18" spans="1:90" s="37" customFormat="1" ht="16.149999999999999" customHeight="1" x14ac:dyDescent="0.2">
      <c r="A18" s="601"/>
      <c r="B18" s="66" t="s">
        <v>40</v>
      </c>
      <c r="C18" s="114">
        <f t="shared" si="0"/>
        <v>0</v>
      </c>
      <c r="D18" s="115">
        <f t="shared" si="1"/>
        <v>0</v>
      </c>
      <c r="E18" s="69">
        <f t="shared" si="2"/>
        <v>0</v>
      </c>
      <c r="F18" s="7"/>
      <c r="G18" s="14"/>
      <c r="H18" s="7"/>
      <c r="I18" s="14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15"/>
      <c r="AM18" s="8"/>
      <c r="AN18" s="14"/>
      <c r="AO18" s="14"/>
      <c r="AP18" s="6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40"/>
      <c r="BC18" s="40"/>
      <c r="BD18" s="40"/>
      <c r="BX18" s="38"/>
      <c r="BY18" s="38"/>
      <c r="BZ18" s="38"/>
      <c r="CA18" s="39"/>
      <c r="CB18" s="39"/>
      <c r="CC18" s="39"/>
      <c r="CD18" s="39"/>
      <c r="CE18" s="39"/>
      <c r="CF18" s="39"/>
      <c r="CG18" s="42">
        <v>0</v>
      </c>
      <c r="CH18" s="42">
        <v>0</v>
      </c>
      <c r="CI18" s="42">
        <v>0</v>
      </c>
      <c r="CJ18" s="42"/>
      <c r="CK18" s="42"/>
      <c r="CL18" s="42"/>
    </row>
    <row r="19" spans="1:90" s="37" customFormat="1" ht="16.149999999999999" customHeight="1" x14ac:dyDescent="0.2">
      <c r="A19" s="601"/>
      <c r="B19" s="66" t="s">
        <v>41</v>
      </c>
      <c r="C19" s="116">
        <f t="shared" si="0"/>
        <v>0</v>
      </c>
      <c r="D19" s="117">
        <f t="shared" si="1"/>
        <v>0</v>
      </c>
      <c r="E19" s="23">
        <f t="shared" si="2"/>
        <v>0</v>
      </c>
      <c r="F19" s="24"/>
      <c r="G19" s="25"/>
      <c r="H19" s="24"/>
      <c r="I19" s="25"/>
      <c r="J19" s="24"/>
      <c r="K19" s="26"/>
      <c r="L19" s="24"/>
      <c r="M19" s="26"/>
      <c r="N19" s="24"/>
      <c r="O19" s="26"/>
      <c r="P19" s="24"/>
      <c r="Q19" s="26"/>
      <c r="R19" s="24"/>
      <c r="S19" s="26"/>
      <c r="T19" s="24"/>
      <c r="U19" s="26"/>
      <c r="V19" s="24"/>
      <c r="W19" s="26"/>
      <c r="X19" s="24"/>
      <c r="Y19" s="26"/>
      <c r="Z19" s="24"/>
      <c r="AA19" s="26"/>
      <c r="AB19" s="24"/>
      <c r="AC19" s="26"/>
      <c r="AD19" s="24"/>
      <c r="AE19" s="26"/>
      <c r="AF19" s="24"/>
      <c r="AG19" s="26"/>
      <c r="AH19" s="24"/>
      <c r="AI19" s="26"/>
      <c r="AJ19" s="24"/>
      <c r="AK19" s="26"/>
      <c r="AL19" s="27"/>
      <c r="AM19" s="26"/>
      <c r="AN19" s="25"/>
      <c r="AO19" s="25"/>
      <c r="AP19" s="6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40"/>
      <c r="BC19" s="40"/>
      <c r="BD19" s="40"/>
      <c r="BX19" s="38"/>
      <c r="BY19" s="38"/>
      <c r="BZ19" s="38"/>
      <c r="CA19" s="39"/>
      <c r="CB19" s="39"/>
      <c r="CC19" s="39"/>
      <c r="CD19" s="39"/>
      <c r="CE19" s="39"/>
      <c r="CF19" s="39"/>
      <c r="CG19" s="42">
        <v>0</v>
      </c>
      <c r="CH19" s="42">
        <v>0</v>
      </c>
      <c r="CI19" s="42">
        <v>0</v>
      </c>
      <c r="CJ19" s="42"/>
      <c r="CK19" s="42"/>
      <c r="CL19" s="42"/>
    </row>
    <row r="20" spans="1:90" s="37" customFormat="1" ht="25.15" customHeight="1" x14ac:dyDescent="0.2">
      <c r="A20" s="601"/>
      <c r="B20" s="66" t="s">
        <v>42</v>
      </c>
      <c r="C20" s="116">
        <f t="shared" si="0"/>
        <v>0</v>
      </c>
      <c r="D20" s="117">
        <f t="shared" si="1"/>
        <v>0</v>
      </c>
      <c r="E20" s="23">
        <f t="shared" si="2"/>
        <v>0</v>
      </c>
      <c r="F20" s="24"/>
      <c r="G20" s="25"/>
      <c r="H20" s="24"/>
      <c r="I20" s="25"/>
      <c r="J20" s="24"/>
      <c r="K20" s="26"/>
      <c r="L20" s="24"/>
      <c r="M20" s="26"/>
      <c r="N20" s="24"/>
      <c r="O20" s="26"/>
      <c r="P20" s="24"/>
      <c r="Q20" s="26"/>
      <c r="R20" s="24"/>
      <c r="S20" s="26"/>
      <c r="T20" s="24"/>
      <c r="U20" s="26"/>
      <c r="V20" s="24"/>
      <c r="W20" s="26"/>
      <c r="X20" s="24"/>
      <c r="Y20" s="26"/>
      <c r="Z20" s="24"/>
      <c r="AA20" s="26"/>
      <c r="AB20" s="24"/>
      <c r="AC20" s="26"/>
      <c r="AD20" s="24"/>
      <c r="AE20" s="26"/>
      <c r="AF20" s="24"/>
      <c r="AG20" s="26"/>
      <c r="AH20" s="24"/>
      <c r="AI20" s="26"/>
      <c r="AJ20" s="24"/>
      <c r="AK20" s="26"/>
      <c r="AL20" s="27"/>
      <c r="AM20" s="26"/>
      <c r="AN20" s="25"/>
      <c r="AO20" s="25"/>
      <c r="AP20" s="6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40"/>
      <c r="BC20" s="40"/>
      <c r="BD20" s="40"/>
      <c r="BX20" s="38"/>
      <c r="BY20" s="38"/>
      <c r="BZ20" s="38"/>
      <c r="CA20" s="39"/>
      <c r="CB20" s="39"/>
      <c r="CC20" s="39"/>
      <c r="CD20" s="39"/>
      <c r="CE20" s="39"/>
      <c r="CF20" s="39"/>
      <c r="CG20" s="42">
        <v>0</v>
      </c>
      <c r="CH20" s="42">
        <v>0</v>
      </c>
      <c r="CI20" s="42">
        <v>0</v>
      </c>
      <c r="CJ20" s="42"/>
      <c r="CK20" s="42"/>
      <c r="CL20" s="42"/>
    </row>
    <row r="21" spans="1:90" s="37" customFormat="1" ht="16.149999999999999" customHeight="1" x14ac:dyDescent="0.2">
      <c r="A21" s="601"/>
      <c r="B21" s="66" t="s">
        <v>43</v>
      </c>
      <c r="C21" s="116">
        <f t="shared" si="0"/>
        <v>0</v>
      </c>
      <c r="D21" s="117">
        <f t="shared" si="1"/>
        <v>0</v>
      </c>
      <c r="E21" s="23">
        <f t="shared" si="2"/>
        <v>0</v>
      </c>
      <c r="F21" s="24"/>
      <c r="G21" s="25"/>
      <c r="H21" s="24"/>
      <c r="I21" s="25"/>
      <c r="J21" s="24"/>
      <c r="K21" s="26"/>
      <c r="L21" s="24"/>
      <c r="M21" s="26"/>
      <c r="N21" s="24"/>
      <c r="O21" s="26"/>
      <c r="P21" s="24"/>
      <c r="Q21" s="26"/>
      <c r="R21" s="24"/>
      <c r="S21" s="26"/>
      <c r="T21" s="24"/>
      <c r="U21" s="26"/>
      <c r="V21" s="24"/>
      <c r="W21" s="26"/>
      <c r="X21" s="24"/>
      <c r="Y21" s="26"/>
      <c r="Z21" s="24"/>
      <c r="AA21" s="26"/>
      <c r="AB21" s="24"/>
      <c r="AC21" s="26"/>
      <c r="AD21" s="24"/>
      <c r="AE21" s="26"/>
      <c r="AF21" s="24"/>
      <c r="AG21" s="26"/>
      <c r="AH21" s="24"/>
      <c r="AI21" s="26"/>
      <c r="AJ21" s="24"/>
      <c r="AK21" s="26"/>
      <c r="AL21" s="27"/>
      <c r="AM21" s="26"/>
      <c r="AN21" s="25"/>
      <c r="AO21" s="25"/>
      <c r="AP21" s="6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40"/>
      <c r="BC21" s="40"/>
      <c r="BD21" s="40"/>
      <c r="BX21" s="38"/>
      <c r="BY21" s="38"/>
      <c r="BZ21" s="38"/>
      <c r="CA21" s="39"/>
      <c r="CB21" s="39"/>
      <c r="CC21" s="39"/>
      <c r="CD21" s="39"/>
      <c r="CE21" s="39"/>
      <c r="CF21" s="39"/>
      <c r="CG21" s="42">
        <v>0</v>
      </c>
      <c r="CH21" s="42">
        <v>0</v>
      </c>
      <c r="CI21" s="42">
        <v>0</v>
      </c>
      <c r="CJ21" s="42"/>
      <c r="CK21" s="42"/>
      <c r="CL21" s="42"/>
    </row>
    <row r="22" spans="1:90" s="37" customFormat="1" ht="36" customHeight="1" x14ac:dyDescent="0.2">
      <c r="A22" s="601"/>
      <c r="B22" s="66" t="s">
        <v>44</v>
      </c>
      <c r="C22" s="116">
        <f t="shared" si="0"/>
        <v>0</v>
      </c>
      <c r="D22" s="87">
        <f t="shared" si="1"/>
        <v>0</v>
      </c>
      <c r="E22" s="23">
        <f t="shared" si="2"/>
        <v>0</v>
      </c>
      <c r="F22" s="24"/>
      <c r="G22" s="25"/>
      <c r="H22" s="24"/>
      <c r="I22" s="25"/>
      <c r="J22" s="24"/>
      <c r="K22" s="26"/>
      <c r="L22" s="24"/>
      <c r="M22" s="26"/>
      <c r="N22" s="24"/>
      <c r="O22" s="26"/>
      <c r="P22" s="24"/>
      <c r="Q22" s="26"/>
      <c r="R22" s="24"/>
      <c r="S22" s="26"/>
      <c r="T22" s="24"/>
      <c r="U22" s="26"/>
      <c r="V22" s="24"/>
      <c r="W22" s="26"/>
      <c r="X22" s="24"/>
      <c r="Y22" s="26"/>
      <c r="Z22" s="24"/>
      <c r="AA22" s="26"/>
      <c r="AB22" s="24"/>
      <c r="AC22" s="26"/>
      <c r="AD22" s="24"/>
      <c r="AE22" s="26"/>
      <c r="AF22" s="24"/>
      <c r="AG22" s="26"/>
      <c r="AH22" s="24"/>
      <c r="AI22" s="26"/>
      <c r="AJ22" s="24"/>
      <c r="AK22" s="26"/>
      <c r="AL22" s="27"/>
      <c r="AM22" s="26"/>
      <c r="AN22" s="25"/>
      <c r="AO22" s="25"/>
      <c r="AP22" s="6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40"/>
      <c r="BC22" s="40"/>
      <c r="BD22" s="40"/>
      <c r="BX22" s="38"/>
      <c r="BY22" s="38"/>
      <c r="BZ22" s="38"/>
      <c r="CA22" s="39"/>
      <c r="CB22" s="39"/>
      <c r="CC22" s="39"/>
      <c r="CD22" s="39"/>
      <c r="CE22" s="39"/>
      <c r="CF22" s="39"/>
      <c r="CG22" s="42">
        <v>0</v>
      </c>
      <c r="CH22" s="42">
        <v>0</v>
      </c>
      <c r="CI22" s="42">
        <v>0</v>
      </c>
      <c r="CJ22" s="42"/>
      <c r="CK22" s="42"/>
      <c r="CL22" s="42"/>
    </row>
    <row r="23" spans="1:90" s="37" customFormat="1" ht="16.149999999999999" customHeight="1" x14ac:dyDescent="0.2">
      <c r="A23" s="567"/>
      <c r="B23" s="327" t="s">
        <v>17</v>
      </c>
      <c r="C23" s="34">
        <f t="shared" si="0"/>
        <v>546</v>
      </c>
      <c r="D23" s="35">
        <f>SUM(F23+H23+J23+L23+N23+P23+R23+T23+V23+X23+Z23+AB23+AD23+AF23+AH23+AJ23+AL23)</f>
        <v>231</v>
      </c>
      <c r="E23" s="328">
        <f t="shared" si="2"/>
        <v>315</v>
      </c>
      <c r="F23" s="61">
        <f>SUM(F13:F22)</f>
        <v>1</v>
      </c>
      <c r="G23" s="329">
        <f t="shared" ref="G23:AO23" si="3">SUM(G13:G22)</f>
        <v>0</v>
      </c>
      <c r="H23" s="61">
        <f t="shared" si="3"/>
        <v>15</v>
      </c>
      <c r="I23" s="329">
        <f t="shared" si="3"/>
        <v>5</v>
      </c>
      <c r="J23" s="61">
        <f t="shared" si="3"/>
        <v>25</v>
      </c>
      <c r="K23" s="63">
        <f t="shared" si="3"/>
        <v>9</v>
      </c>
      <c r="L23" s="61">
        <f t="shared" si="3"/>
        <v>9</v>
      </c>
      <c r="M23" s="63">
        <f t="shared" si="3"/>
        <v>4</v>
      </c>
      <c r="N23" s="61">
        <f t="shared" si="3"/>
        <v>15</v>
      </c>
      <c r="O23" s="63">
        <f t="shared" si="3"/>
        <v>9</v>
      </c>
      <c r="P23" s="61">
        <f t="shared" si="3"/>
        <v>19</v>
      </c>
      <c r="Q23" s="63">
        <f t="shared" si="3"/>
        <v>13</v>
      </c>
      <c r="R23" s="61">
        <f t="shared" si="3"/>
        <v>20</v>
      </c>
      <c r="S23" s="63">
        <f t="shared" si="3"/>
        <v>9</v>
      </c>
      <c r="T23" s="61">
        <f t="shared" si="3"/>
        <v>12</v>
      </c>
      <c r="U23" s="63">
        <f t="shared" si="3"/>
        <v>14</v>
      </c>
      <c r="V23" s="61">
        <f t="shared" si="3"/>
        <v>23</v>
      </c>
      <c r="W23" s="63">
        <f t="shared" si="3"/>
        <v>40</v>
      </c>
      <c r="X23" s="61">
        <f t="shared" si="3"/>
        <v>17</v>
      </c>
      <c r="Y23" s="63">
        <f t="shared" si="3"/>
        <v>38</v>
      </c>
      <c r="Z23" s="61">
        <f t="shared" si="3"/>
        <v>15</v>
      </c>
      <c r="AA23" s="63">
        <f t="shared" si="3"/>
        <v>47</v>
      </c>
      <c r="AB23" s="61">
        <f t="shared" si="3"/>
        <v>23</v>
      </c>
      <c r="AC23" s="63">
        <f t="shared" si="3"/>
        <v>41</v>
      </c>
      <c r="AD23" s="61">
        <f t="shared" si="3"/>
        <v>13</v>
      </c>
      <c r="AE23" s="63">
        <f t="shared" si="3"/>
        <v>33</v>
      </c>
      <c r="AF23" s="61">
        <f t="shared" si="3"/>
        <v>14</v>
      </c>
      <c r="AG23" s="63">
        <f t="shared" si="3"/>
        <v>31</v>
      </c>
      <c r="AH23" s="61">
        <f t="shared" si="3"/>
        <v>8</v>
      </c>
      <c r="AI23" s="63">
        <f t="shared" si="3"/>
        <v>11</v>
      </c>
      <c r="AJ23" s="61">
        <f t="shared" si="3"/>
        <v>2</v>
      </c>
      <c r="AK23" s="63">
        <f t="shared" si="3"/>
        <v>4</v>
      </c>
      <c r="AL23" s="330">
        <f t="shared" si="3"/>
        <v>0</v>
      </c>
      <c r="AM23" s="63">
        <f t="shared" si="3"/>
        <v>7</v>
      </c>
      <c r="AN23" s="329">
        <f t="shared" si="3"/>
        <v>546</v>
      </c>
      <c r="AO23" s="329">
        <f t="shared" si="3"/>
        <v>0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X23" s="38"/>
      <c r="BY23" s="38"/>
      <c r="BZ23" s="38"/>
      <c r="CA23" s="39"/>
      <c r="CB23" s="39"/>
      <c r="CC23" s="39"/>
      <c r="CD23" s="39"/>
      <c r="CE23" s="39"/>
      <c r="CF23" s="39"/>
      <c r="CG23" s="42"/>
      <c r="CH23" s="42"/>
      <c r="CI23" s="42"/>
      <c r="CJ23" s="42"/>
      <c r="CK23" s="42"/>
      <c r="CL23" s="42"/>
    </row>
    <row r="24" spans="1:90" s="37" customFormat="1" ht="16.149999999999999" customHeight="1" x14ac:dyDescent="0.2">
      <c r="A24" s="364" t="s">
        <v>45</v>
      </c>
      <c r="B24" s="332" t="s">
        <v>36</v>
      </c>
      <c r="C24" s="333">
        <f t="shared" si="0"/>
        <v>12</v>
      </c>
      <c r="D24" s="334">
        <f t="shared" si="1"/>
        <v>7</v>
      </c>
      <c r="E24" s="335">
        <f t="shared" si="2"/>
        <v>5</v>
      </c>
      <c r="F24" s="336"/>
      <c r="G24" s="337"/>
      <c r="H24" s="336">
        <v>2</v>
      </c>
      <c r="I24" s="337"/>
      <c r="J24" s="336"/>
      <c r="K24" s="338"/>
      <c r="L24" s="336"/>
      <c r="M24" s="338">
        <v>2</v>
      </c>
      <c r="N24" s="336">
        <v>1</v>
      </c>
      <c r="O24" s="338"/>
      <c r="P24" s="336">
        <v>2</v>
      </c>
      <c r="Q24" s="338">
        <v>1</v>
      </c>
      <c r="R24" s="336"/>
      <c r="S24" s="338"/>
      <c r="T24" s="336">
        <v>1</v>
      </c>
      <c r="U24" s="338"/>
      <c r="V24" s="336"/>
      <c r="W24" s="338">
        <v>2</v>
      </c>
      <c r="X24" s="336"/>
      <c r="Y24" s="338"/>
      <c r="Z24" s="336"/>
      <c r="AA24" s="338"/>
      <c r="AB24" s="336"/>
      <c r="AC24" s="338"/>
      <c r="AD24" s="336"/>
      <c r="AE24" s="338"/>
      <c r="AF24" s="336"/>
      <c r="AG24" s="338"/>
      <c r="AH24" s="336">
        <v>1</v>
      </c>
      <c r="AI24" s="338"/>
      <c r="AJ24" s="336"/>
      <c r="AK24" s="338"/>
      <c r="AL24" s="339"/>
      <c r="AM24" s="338"/>
      <c r="AN24" s="337">
        <v>12</v>
      </c>
      <c r="AO24" s="337">
        <v>0</v>
      </c>
      <c r="AP24" s="6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40"/>
      <c r="BC24" s="40"/>
      <c r="BD24" s="40"/>
      <c r="BX24" s="38"/>
      <c r="BY24" s="38"/>
      <c r="BZ24" s="38"/>
      <c r="CA24" s="39"/>
      <c r="CB24" s="39"/>
      <c r="CC24" s="39"/>
      <c r="CD24" s="39"/>
      <c r="CE24" s="39"/>
      <c r="CF24" s="39"/>
      <c r="CG24" s="42">
        <v>0</v>
      </c>
      <c r="CH24" s="42">
        <v>0</v>
      </c>
      <c r="CI24" s="42">
        <v>0</v>
      </c>
      <c r="CJ24" s="42"/>
      <c r="CK24" s="42"/>
      <c r="CL24" s="42"/>
    </row>
    <row r="25" spans="1:90" s="37" customFormat="1" ht="16.149999999999999" customHeight="1" x14ac:dyDescent="0.2">
      <c r="A25" s="619" t="s">
        <v>46</v>
      </c>
      <c r="B25" s="340" t="s">
        <v>36</v>
      </c>
      <c r="C25" s="90">
        <f t="shared" si="0"/>
        <v>81</v>
      </c>
      <c r="D25" s="91">
        <f t="shared" si="1"/>
        <v>38</v>
      </c>
      <c r="E25" s="2">
        <f t="shared" si="2"/>
        <v>43</v>
      </c>
      <c r="F25" s="3">
        <v>2</v>
      </c>
      <c r="G25" s="4">
        <v>2</v>
      </c>
      <c r="H25" s="3">
        <v>9</v>
      </c>
      <c r="I25" s="4">
        <v>2</v>
      </c>
      <c r="J25" s="3">
        <v>15</v>
      </c>
      <c r="K25" s="5">
        <v>5</v>
      </c>
      <c r="L25" s="3">
        <v>6</v>
      </c>
      <c r="M25" s="5">
        <v>4</v>
      </c>
      <c r="N25" s="3">
        <v>1</v>
      </c>
      <c r="O25" s="5"/>
      <c r="P25" s="3"/>
      <c r="Q25" s="5">
        <v>4</v>
      </c>
      <c r="R25" s="3">
        <v>1</v>
      </c>
      <c r="S25" s="5">
        <v>2</v>
      </c>
      <c r="T25" s="3">
        <v>1</v>
      </c>
      <c r="U25" s="5">
        <v>3</v>
      </c>
      <c r="V25" s="3"/>
      <c r="W25" s="5">
        <v>5</v>
      </c>
      <c r="X25" s="3">
        <v>2</v>
      </c>
      <c r="Y25" s="5">
        <v>3</v>
      </c>
      <c r="Z25" s="3"/>
      <c r="AA25" s="5">
        <v>1</v>
      </c>
      <c r="AB25" s="3">
        <v>1</v>
      </c>
      <c r="AC25" s="5">
        <v>5</v>
      </c>
      <c r="AD25" s="3"/>
      <c r="AE25" s="5">
        <v>1</v>
      </c>
      <c r="AF25" s="3"/>
      <c r="AG25" s="5">
        <v>5</v>
      </c>
      <c r="AH25" s="3"/>
      <c r="AI25" s="5">
        <v>1</v>
      </c>
      <c r="AJ25" s="3"/>
      <c r="AK25" s="5"/>
      <c r="AL25" s="21"/>
      <c r="AM25" s="5"/>
      <c r="AN25" s="4">
        <v>81</v>
      </c>
      <c r="AO25" s="4">
        <v>0</v>
      </c>
      <c r="AP25" s="6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40"/>
      <c r="BC25" s="40"/>
      <c r="BD25" s="40"/>
      <c r="BX25" s="38"/>
      <c r="BY25" s="38"/>
      <c r="BZ25" s="38"/>
      <c r="CA25" s="39"/>
      <c r="CB25" s="39"/>
      <c r="CC25" s="39"/>
      <c r="CD25" s="39"/>
      <c r="CE25" s="39"/>
      <c r="CF25" s="39"/>
      <c r="CG25" s="42">
        <v>0</v>
      </c>
      <c r="CH25" s="42">
        <v>0</v>
      </c>
      <c r="CI25" s="42">
        <v>0</v>
      </c>
      <c r="CJ25" s="42"/>
      <c r="CK25" s="42"/>
      <c r="CL25" s="42"/>
    </row>
    <row r="26" spans="1:90" s="37" customFormat="1" ht="16.149999999999999" customHeight="1" x14ac:dyDescent="0.2">
      <c r="A26" s="567"/>
      <c r="B26" s="341" t="s">
        <v>47</v>
      </c>
      <c r="C26" s="45">
        <f t="shared" si="0"/>
        <v>0</v>
      </c>
      <c r="D26" s="46">
        <f t="shared" si="1"/>
        <v>0</v>
      </c>
      <c r="E26" s="71">
        <f t="shared" si="2"/>
        <v>0</v>
      </c>
      <c r="F26" s="9"/>
      <c r="G26" s="30"/>
      <c r="H26" s="9"/>
      <c r="I26" s="11"/>
      <c r="J26" s="9"/>
      <c r="K26" s="11"/>
      <c r="L26" s="9"/>
      <c r="M26" s="11"/>
      <c r="N26" s="9"/>
      <c r="O26" s="10"/>
      <c r="P26" s="9"/>
      <c r="Q26" s="30"/>
      <c r="R26" s="129"/>
      <c r="S26" s="11"/>
      <c r="T26" s="9"/>
      <c r="U26" s="11"/>
      <c r="V26" s="9"/>
      <c r="W26" s="11"/>
      <c r="X26" s="9"/>
      <c r="Y26" s="30"/>
      <c r="Z26" s="9"/>
      <c r="AA26" s="30"/>
      <c r="AB26" s="9"/>
      <c r="AC26" s="11"/>
      <c r="AD26" s="9"/>
      <c r="AE26" s="30"/>
      <c r="AF26" s="9"/>
      <c r="AG26" s="30"/>
      <c r="AH26" s="9"/>
      <c r="AI26" s="11"/>
      <c r="AJ26" s="9"/>
      <c r="AK26" s="11"/>
      <c r="AL26" s="18"/>
      <c r="AM26" s="11"/>
      <c r="AN26" s="10"/>
      <c r="AO26" s="10"/>
      <c r="AP26" s="6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40"/>
      <c r="BC26" s="40"/>
      <c r="BD26" s="40"/>
      <c r="BX26" s="38"/>
      <c r="BY26" s="38"/>
      <c r="BZ26" s="38"/>
      <c r="CA26" s="39"/>
      <c r="CB26" s="39"/>
      <c r="CC26" s="39"/>
      <c r="CD26" s="39"/>
      <c r="CE26" s="39"/>
      <c r="CF26" s="39"/>
      <c r="CG26" s="42">
        <v>0</v>
      </c>
      <c r="CH26" s="42">
        <v>0</v>
      </c>
      <c r="CI26" s="42">
        <v>0</v>
      </c>
      <c r="CJ26" s="42"/>
      <c r="CK26" s="42"/>
      <c r="CL26" s="42"/>
    </row>
    <row r="27" spans="1:90" s="37" customFormat="1" ht="31.15" customHeight="1" x14ac:dyDescent="0.2">
      <c r="A27" s="130" t="s">
        <v>48</v>
      </c>
      <c r="B27" s="131"/>
      <c r="C27" s="132"/>
      <c r="D27" s="131"/>
      <c r="E27" s="110"/>
      <c r="F27" s="110"/>
      <c r="G27" s="110"/>
      <c r="H27" s="110"/>
      <c r="I27" s="110"/>
      <c r="J27" s="110"/>
      <c r="K27" s="110"/>
      <c r="L27" s="110"/>
      <c r="M27" s="112"/>
      <c r="N27" s="112"/>
      <c r="O27" s="56"/>
      <c r="P27" s="56"/>
      <c r="Q27" s="56"/>
      <c r="R27" s="56"/>
      <c r="S27" s="56"/>
      <c r="T27" s="56"/>
      <c r="U27" s="56"/>
      <c r="V27" s="108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8"/>
      <c r="AQ27" s="133"/>
      <c r="AR27" s="133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X27" s="38"/>
      <c r="BY27" s="38"/>
      <c r="BZ27" s="38"/>
      <c r="CA27" s="39"/>
      <c r="CB27" s="39"/>
      <c r="CC27" s="39"/>
      <c r="CD27" s="39"/>
      <c r="CE27" s="39"/>
      <c r="CF27" s="39"/>
      <c r="CG27" s="42"/>
      <c r="CH27" s="42"/>
      <c r="CI27" s="42"/>
      <c r="CJ27" s="42"/>
      <c r="CK27" s="42"/>
      <c r="CL27" s="42"/>
    </row>
    <row r="28" spans="1:90" s="37" customFormat="1" ht="16.149999999999999" customHeight="1" x14ac:dyDescent="0.2">
      <c r="A28" s="619" t="s">
        <v>19</v>
      </c>
      <c r="B28" s="619" t="s">
        <v>49</v>
      </c>
      <c r="C28" s="632" t="s">
        <v>50</v>
      </c>
      <c r="D28" s="633"/>
      <c r="E28" s="634"/>
      <c r="F28" s="632" t="s">
        <v>22</v>
      </c>
      <c r="G28" s="634"/>
      <c r="H28" s="632" t="s">
        <v>23</v>
      </c>
      <c r="I28" s="634"/>
      <c r="J28" s="632" t="s">
        <v>24</v>
      </c>
      <c r="K28" s="634"/>
      <c r="L28" s="632" t="s">
        <v>21</v>
      </c>
      <c r="M28" s="634"/>
      <c r="N28" s="632" t="s">
        <v>20</v>
      </c>
      <c r="O28" s="634"/>
      <c r="P28" s="636" t="s">
        <v>2</v>
      </c>
      <c r="Q28" s="637"/>
      <c r="R28" s="636" t="s">
        <v>3</v>
      </c>
      <c r="S28" s="637"/>
      <c r="T28" s="636" t="s">
        <v>4</v>
      </c>
      <c r="U28" s="637"/>
      <c r="V28" s="636" t="s">
        <v>5</v>
      </c>
      <c r="W28" s="637"/>
      <c r="X28" s="636" t="s">
        <v>6</v>
      </c>
      <c r="Y28" s="637"/>
      <c r="Z28" s="636" t="s">
        <v>7</v>
      </c>
      <c r="AA28" s="637"/>
      <c r="AB28" s="636" t="s">
        <v>8</v>
      </c>
      <c r="AC28" s="637"/>
      <c r="AD28" s="636" t="s">
        <v>9</v>
      </c>
      <c r="AE28" s="637"/>
      <c r="AF28" s="636" t="s">
        <v>10</v>
      </c>
      <c r="AG28" s="637"/>
      <c r="AH28" s="636" t="s">
        <v>11</v>
      </c>
      <c r="AI28" s="637"/>
      <c r="AJ28" s="636" t="s">
        <v>12</v>
      </c>
      <c r="AK28" s="637"/>
      <c r="AL28" s="636" t="s">
        <v>13</v>
      </c>
      <c r="AM28" s="637"/>
      <c r="AN28" s="77"/>
      <c r="AO28" s="134"/>
      <c r="AP28" s="135"/>
      <c r="AQ28" s="133"/>
      <c r="AR28" s="133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X28" s="38"/>
      <c r="BY28" s="38"/>
      <c r="BZ28" s="38"/>
      <c r="CA28" s="39"/>
      <c r="CB28" s="39"/>
      <c r="CC28" s="39"/>
      <c r="CD28" s="39"/>
      <c r="CE28" s="39"/>
      <c r="CF28" s="39"/>
      <c r="CG28" s="42"/>
      <c r="CH28" s="42"/>
      <c r="CI28" s="42"/>
      <c r="CJ28" s="42"/>
      <c r="CK28" s="42"/>
      <c r="CL28" s="42"/>
    </row>
    <row r="29" spans="1:90" s="37" customFormat="1" ht="16.149999999999999" customHeight="1" x14ac:dyDescent="0.2">
      <c r="A29" s="567"/>
      <c r="B29" s="567"/>
      <c r="C29" s="32" t="s">
        <v>14</v>
      </c>
      <c r="D29" s="33" t="s">
        <v>15</v>
      </c>
      <c r="E29" s="323" t="s">
        <v>16</v>
      </c>
      <c r="F29" s="32" t="s">
        <v>15</v>
      </c>
      <c r="G29" s="323" t="s">
        <v>16</v>
      </c>
      <c r="H29" s="32" t="s">
        <v>15</v>
      </c>
      <c r="I29" s="323" t="s">
        <v>16</v>
      </c>
      <c r="J29" s="32" t="s">
        <v>15</v>
      </c>
      <c r="K29" s="323" t="s">
        <v>16</v>
      </c>
      <c r="L29" s="32" t="s">
        <v>15</v>
      </c>
      <c r="M29" s="323" t="s">
        <v>16</v>
      </c>
      <c r="N29" s="32" t="s">
        <v>15</v>
      </c>
      <c r="O29" s="323" t="s">
        <v>16</v>
      </c>
      <c r="P29" s="32" t="s">
        <v>15</v>
      </c>
      <c r="Q29" s="323" t="s">
        <v>16</v>
      </c>
      <c r="R29" s="32" t="s">
        <v>15</v>
      </c>
      <c r="S29" s="342" t="s">
        <v>16</v>
      </c>
      <c r="T29" s="32" t="s">
        <v>15</v>
      </c>
      <c r="U29" s="323" t="s">
        <v>16</v>
      </c>
      <c r="V29" s="32" t="s">
        <v>15</v>
      </c>
      <c r="W29" s="323" t="s">
        <v>16</v>
      </c>
      <c r="X29" s="32" t="s">
        <v>15</v>
      </c>
      <c r="Y29" s="323" t="s">
        <v>16</v>
      </c>
      <c r="Z29" s="32" t="s">
        <v>15</v>
      </c>
      <c r="AA29" s="323" t="s">
        <v>16</v>
      </c>
      <c r="AB29" s="32" t="s">
        <v>15</v>
      </c>
      <c r="AC29" s="323" t="s">
        <v>16</v>
      </c>
      <c r="AD29" s="32" t="s">
        <v>15</v>
      </c>
      <c r="AE29" s="323" t="s">
        <v>16</v>
      </c>
      <c r="AF29" s="32" t="s">
        <v>15</v>
      </c>
      <c r="AG29" s="323" t="s">
        <v>16</v>
      </c>
      <c r="AH29" s="32" t="s">
        <v>15</v>
      </c>
      <c r="AI29" s="323" t="s">
        <v>16</v>
      </c>
      <c r="AJ29" s="32" t="s">
        <v>15</v>
      </c>
      <c r="AK29" s="323" t="s">
        <v>16</v>
      </c>
      <c r="AL29" s="32" t="s">
        <v>15</v>
      </c>
      <c r="AM29" s="323" t="s">
        <v>16</v>
      </c>
      <c r="AN29" s="343"/>
      <c r="AO29" s="344"/>
      <c r="AP29" s="345"/>
      <c r="AQ29" s="346"/>
      <c r="AR29" s="133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X29" s="38"/>
      <c r="BY29" s="38"/>
      <c r="BZ29" s="38"/>
      <c r="CA29" s="39"/>
      <c r="CB29" s="39"/>
      <c r="CC29" s="39"/>
      <c r="CD29" s="39"/>
      <c r="CE29" s="39"/>
      <c r="CF29" s="39"/>
      <c r="CG29" s="42"/>
      <c r="CH29" s="42"/>
      <c r="CI29" s="42"/>
      <c r="CJ29" s="42"/>
      <c r="CK29" s="42"/>
      <c r="CL29" s="42"/>
    </row>
    <row r="30" spans="1:90" s="37" customFormat="1" ht="16.149999999999999" customHeight="1" x14ac:dyDescent="0.2">
      <c r="A30" s="340" t="s">
        <v>51</v>
      </c>
      <c r="B30" s="347">
        <v>2</v>
      </c>
      <c r="C30" s="61">
        <f>SUM(D30+E30)</f>
        <v>2</v>
      </c>
      <c r="D30" s="62">
        <f>SUM(F30+H30+J30+L30+N30+P30+R30+T30+V30+X30+Z30+AB30+AD30+AF30+AH30+AJ30+AL30)</f>
        <v>0</v>
      </c>
      <c r="E30" s="329">
        <f>SUM(G30+I30+K30+M30+O30+Q30+S30+U30+W30+Y30+AA30+AC30+AE30+AG30+AI30+AK30+AM30)</f>
        <v>2</v>
      </c>
      <c r="F30" s="9"/>
      <c r="G30" s="30"/>
      <c r="H30" s="9"/>
      <c r="I30" s="11"/>
      <c r="J30" s="9"/>
      <c r="K30" s="11"/>
      <c r="L30" s="9"/>
      <c r="M30" s="11"/>
      <c r="N30" s="9"/>
      <c r="O30" s="10"/>
      <c r="P30" s="9"/>
      <c r="Q30" s="30"/>
      <c r="R30" s="129"/>
      <c r="S30" s="11"/>
      <c r="T30" s="9"/>
      <c r="U30" s="11"/>
      <c r="V30" s="9"/>
      <c r="W30" s="11"/>
      <c r="X30" s="9"/>
      <c r="Y30" s="30"/>
      <c r="Z30" s="9"/>
      <c r="AA30" s="30">
        <v>1</v>
      </c>
      <c r="AB30" s="9"/>
      <c r="AC30" s="11"/>
      <c r="AD30" s="9"/>
      <c r="AE30" s="30"/>
      <c r="AF30" s="9"/>
      <c r="AG30" s="30">
        <v>1</v>
      </c>
      <c r="AH30" s="9"/>
      <c r="AI30" s="11"/>
      <c r="AJ30" s="9"/>
      <c r="AK30" s="11"/>
      <c r="AL30" s="18"/>
      <c r="AM30" s="11"/>
      <c r="AN30" s="20"/>
      <c r="AO30" s="348"/>
      <c r="AP30" s="349"/>
      <c r="AQ30" s="346"/>
      <c r="AR30" s="133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X30" s="38"/>
      <c r="BY30" s="38"/>
      <c r="BZ30" s="38"/>
      <c r="CA30" s="39"/>
      <c r="CB30" s="39"/>
      <c r="CC30" s="39"/>
      <c r="CD30" s="39"/>
      <c r="CE30" s="39"/>
      <c r="CF30" s="39"/>
      <c r="CG30" s="42"/>
      <c r="CH30" s="42"/>
      <c r="CI30" s="42"/>
      <c r="CJ30" s="42"/>
      <c r="CK30" s="42"/>
      <c r="CL30" s="42"/>
    </row>
    <row r="31" spans="1:90" s="37" customFormat="1" ht="31.15" customHeight="1" x14ac:dyDescent="0.2">
      <c r="A31" s="103" t="s">
        <v>52</v>
      </c>
      <c r="B31" s="104"/>
      <c r="C31" s="105"/>
      <c r="D31" s="105"/>
      <c r="E31" s="105"/>
      <c r="F31" s="105"/>
      <c r="G31" s="105"/>
      <c r="H31" s="105"/>
      <c r="I31" s="106"/>
      <c r="J31" s="104"/>
      <c r="K31" s="110"/>
      <c r="L31" s="110"/>
      <c r="M31" s="112"/>
      <c r="N31" s="28"/>
      <c r="O31" s="56"/>
      <c r="P31" s="56"/>
      <c r="Q31" s="56"/>
      <c r="R31" s="56"/>
      <c r="S31" s="56"/>
      <c r="T31" s="56"/>
      <c r="U31" s="56"/>
      <c r="V31" s="108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8"/>
      <c r="AQ31" s="133"/>
      <c r="AR31" s="133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X31" s="38"/>
      <c r="BY31" s="38"/>
      <c r="BZ31" s="38"/>
      <c r="CA31" s="39"/>
      <c r="CB31" s="39"/>
      <c r="CC31" s="39"/>
      <c r="CD31" s="39"/>
      <c r="CE31" s="39"/>
      <c r="CF31" s="39"/>
      <c r="CG31" s="42"/>
      <c r="CH31" s="42"/>
      <c r="CI31" s="42"/>
      <c r="CJ31" s="42"/>
      <c r="CK31" s="42"/>
      <c r="CL31" s="42"/>
    </row>
    <row r="32" spans="1:90" s="37" customFormat="1" ht="31.15" customHeight="1" x14ac:dyDescent="0.2">
      <c r="A32" s="142" t="s">
        <v>53</v>
      </c>
      <c r="B32" s="143"/>
      <c r="C32" s="143"/>
      <c r="D32" s="144"/>
      <c r="E32" s="144"/>
      <c r="F32" s="144"/>
      <c r="G32" s="144"/>
      <c r="H32" s="144"/>
      <c r="I32" s="144"/>
      <c r="J32" s="144"/>
      <c r="K32" s="144"/>
      <c r="L32" s="145"/>
      <c r="M32" s="28"/>
      <c r="N32" s="28"/>
      <c r="O32" s="28"/>
      <c r="P32" s="56"/>
      <c r="Q32" s="56"/>
      <c r="R32" s="56"/>
      <c r="S32" s="56"/>
      <c r="T32" s="56"/>
      <c r="U32" s="56"/>
      <c r="V32" s="108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8"/>
      <c r="AQ32" s="133"/>
      <c r="AR32" s="133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X32" s="38"/>
      <c r="BY32" s="38"/>
      <c r="BZ32" s="38"/>
      <c r="CA32" s="39"/>
      <c r="CB32" s="39"/>
      <c r="CC32" s="39"/>
      <c r="CD32" s="39"/>
      <c r="CE32" s="39"/>
      <c r="CF32" s="39"/>
      <c r="CG32" s="42"/>
      <c r="CH32" s="42"/>
      <c r="CI32" s="42"/>
      <c r="CJ32" s="42"/>
      <c r="CK32" s="42"/>
      <c r="CL32" s="42"/>
    </row>
    <row r="33" spans="1:90" s="37" customFormat="1" ht="16.149999999999999" customHeight="1" x14ac:dyDescent="0.2">
      <c r="A33" s="620" t="s">
        <v>19</v>
      </c>
      <c r="B33" s="619" t="s">
        <v>33</v>
      </c>
      <c r="C33" s="619" t="s">
        <v>28</v>
      </c>
      <c r="D33" s="75"/>
      <c r="E33" s="75"/>
      <c r="F33" s="75"/>
      <c r="G33" s="75"/>
      <c r="H33" s="75"/>
      <c r="I33" s="75"/>
      <c r="J33" s="75"/>
      <c r="K33" s="75"/>
      <c r="L33" s="146"/>
      <c r="M33" s="147"/>
      <c r="N33" s="28"/>
      <c r="O33" s="56"/>
      <c r="P33" s="56"/>
      <c r="Q33" s="56"/>
      <c r="R33" s="56"/>
      <c r="S33" s="56"/>
      <c r="T33" s="56"/>
      <c r="U33" s="56"/>
      <c r="V33" s="108"/>
      <c r="W33" s="56"/>
      <c r="X33" s="350"/>
      <c r="Y33" s="348"/>
      <c r="Z33" s="348"/>
      <c r="AA33" s="348"/>
      <c r="AB33" s="348"/>
      <c r="AC33" s="348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8"/>
      <c r="AQ33" s="133"/>
      <c r="AR33" s="133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X33" s="38"/>
      <c r="BY33" s="38"/>
      <c r="BZ33" s="38"/>
      <c r="CA33" s="39"/>
      <c r="CB33" s="39"/>
      <c r="CC33" s="39"/>
      <c r="CD33" s="39"/>
      <c r="CE33" s="39"/>
      <c r="CF33" s="39"/>
      <c r="CG33" s="42"/>
      <c r="CH33" s="42"/>
      <c r="CI33" s="42"/>
      <c r="CJ33" s="42"/>
      <c r="CK33" s="42"/>
      <c r="CL33" s="42"/>
    </row>
    <row r="34" spans="1:90" s="37" customFormat="1" ht="16.149999999999999" customHeight="1" x14ac:dyDescent="0.2">
      <c r="A34" s="569"/>
      <c r="B34" s="567"/>
      <c r="C34" s="567"/>
      <c r="D34" s="149"/>
      <c r="E34" s="75"/>
      <c r="F34" s="75"/>
      <c r="G34" s="75"/>
      <c r="H34" s="75"/>
      <c r="I34" s="75"/>
      <c r="J34" s="75"/>
      <c r="K34" s="75"/>
      <c r="L34" s="146"/>
      <c r="M34" s="147"/>
      <c r="N34" s="28"/>
      <c r="O34" s="56"/>
      <c r="P34" s="56"/>
      <c r="Q34" s="56"/>
      <c r="R34" s="56"/>
      <c r="S34" s="56"/>
      <c r="T34" s="56"/>
      <c r="U34" s="56"/>
      <c r="V34" s="108"/>
      <c r="W34" s="56"/>
      <c r="X34" s="350"/>
      <c r="Y34" s="348"/>
      <c r="Z34" s="348"/>
      <c r="AA34" s="348"/>
      <c r="AB34" s="348"/>
      <c r="AC34" s="348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1"/>
      <c r="AR34" s="51"/>
      <c r="BX34" s="38"/>
      <c r="BY34" s="38"/>
      <c r="BZ34" s="38"/>
      <c r="CA34" s="39"/>
      <c r="CB34" s="39"/>
      <c r="CC34" s="39"/>
      <c r="CD34" s="39"/>
      <c r="CE34" s="39"/>
      <c r="CF34" s="39"/>
      <c r="CG34" s="42"/>
      <c r="CH34" s="42"/>
      <c r="CI34" s="42"/>
      <c r="CJ34" s="42"/>
      <c r="CK34" s="42"/>
      <c r="CL34" s="42"/>
    </row>
    <row r="35" spans="1:90" s="37" customFormat="1" ht="16.149999999999999" customHeight="1" x14ac:dyDescent="0.2">
      <c r="A35" s="619" t="s">
        <v>54</v>
      </c>
      <c r="B35" s="332" t="s">
        <v>47</v>
      </c>
      <c r="C35" s="351">
        <v>4</v>
      </c>
      <c r="D35" s="149"/>
      <c r="E35" s="75"/>
      <c r="F35" s="75"/>
      <c r="G35" s="75"/>
      <c r="H35" s="56"/>
      <c r="I35" s="75"/>
      <c r="J35" s="75"/>
      <c r="K35" s="1"/>
      <c r="L35" s="146"/>
      <c r="M35" s="147"/>
      <c r="N35" s="28"/>
      <c r="O35" s="56"/>
      <c r="P35" s="56"/>
      <c r="Q35" s="56"/>
      <c r="R35" s="56"/>
      <c r="S35" s="56"/>
      <c r="T35" s="56"/>
      <c r="U35" s="56"/>
      <c r="V35" s="108"/>
      <c r="W35" s="56"/>
      <c r="X35" s="350"/>
      <c r="Y35" s="348"/>
      <c r="Z35" s="348"/>
      <c r="AA35" s="348"/>
      <c r="AB35" s="348"/>
      <c r="AC35" s="348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1"/>
      <c r="AR35" s="51"/>
      <c r="BX35" s="38"/>
      <c r="BY35" s="38"/>
      <c r="BZ35" s="38"/>
      <c r="CA35" s="39"/>
      <c r="CB35" s="39"/>
      <c r="CC35" s="39"/>
      <c r="CD35" s="39"/>
      <c r="CE35" s="39"/>
      <c r="CF35" s="39"/>
      <c r="CG35" s="42"/>
      <c r="CH35" s="42"/>
      <c r="CI35" s="42"/>
      <c r="CJ35" s="42"/>
      <c r="CK35" s="42"/>
      <c r="CL35" s="42"/>
    </row>
    <row r="36" spans="1:90" s="37" customFormat="1" ht="16.149999999999999" customHeight="1" x14ac:dyDescent="0.2">
      <c r="A36" s="567"/>
      <c r="B36" s="67" t="s">
        <v>55</v>
      </c>
      <c r="C36" s="16">
        <v>6</v>
      </c>
      <c r="D36" s="149"/>
      <c r="E36" s="75"/>
      <c r="F36" s="75"/>
      <c r="G36" s="75"/>
      <c r="H36" s="75"/>
      <c r="I36" s="75"/>
      <c r="J36" s="75"/>
      <c r="K36" s="75"/>
      <c r="L36" s="146"/>
      <c r="M36" s="147"/>
      <c r="N36" s="28"/>
      <c r="O36" s="56"/>
      <c r="P36" s="56"/>
      <c r="Q36" s="56"/>
      <c r="R36" s="56"/>
      <c r="S36" s="56"/>
      <c r="T36" s="56"/>
      <c r="U36" s="56"/>
      <c r="V36" s="108"/>
      <c r="W36" s="56"/>
      <c r="X36" s="350"/>
      <c r="Y36" s="348"/>
      <c r="Z36" s="348"/>
      <c r="AA36" s="348"/>
      <c r="AB36" s="348"/>
      <c r="AC36" s="348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1"/>
      <c r="AR36" s="51"/>
      <c r="BX36" s="38"/>
      <c r="BY36" s="38"/>
      <c r="BZ36" s="38"/>
      <c r="CA36" s="39"/>
      <c r="CB36" s="39"/>
      <c r="CC36" s="39"/>
      <c r="CD36" s="39"/>
      <c r="CE36" s="39"/>
      <c r="CF36" s="39"/>
      <c r="CG36" s="42"/>
      <c r="CH36" s="42"/>
      <c r="CI36" s="42"/>
      <c r="CJ36" s="42"/>
      <c r="CK36" s="42"/>
      <c r="CL36" s="42"/>
    </row>
    <row r="37" spans="1:90" s="37" customFormat="1" ht="16.149999999999999" customHeight="1" x14ac:dyDescent="0.2">
      <c r="A37" s="619" t="s">
        <v>56</v>
      </c>
      <c r="B37" s="332" t="s">
        <v>47</v>
      </c>
      <c r="C37" s="351"/>
      <c r="D37" s="149"/>
      <c r="E37" s="75"/>
      <c r="F37" s="75"/>
      <c r="G37" s="75"/>
      <c r="H37" s="75"/>
      <c r="I37" s="75"/>
      <c r="J37" s="75"/>
      <c r="K37" s="75"/>
      <c r="L37" s="146"/>
      <c r="M37" s="147"/>
      <c r="N37" s="28"/>
      <c r="O37" s="56"/>
      <c r="P37" s="56"/>
      <c r="Q37" s="56"/>
      <c r="R37" s="56"/>
      <c r="S37" s="56"/>
      <c r="T37" s="56"/>
      <c r="U37" s="56"/>
      <c r="V37" s="108"/>
      <c r="W37" s="56"/>
      <c r="X37" s="350"/>
      <c r="Y37" s="348"/>
      <c r="Z37" s="348"/>
      <c r="AA37" s="348"/>
      <c r="AB37" s="348"/>
      <c r="AC37" s="348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1"/>
      <c r="AR37" s="51"/>
      <c r="BX37" s="38"/>
      <c r="BY37" s="38"/>
      <c r="BZ37" s="38"/>
      <c r="CA37" s="39"/>
      <c r="CB37" s="39"/>
      <c r="CC37" s="39"/>
      <c r="CD37" s="39"/>
      <c r="CE37" s="39"/>
      <c r="CF37" s="39"/>
      <c r="CG37" s="42"/>
      <c r="CH37" s="42"/>
      <c r="CI37" s="42"/>
      <c r="CJ37" s="42"/>
      <c r="CK37" s="42"/>
      <c r="CL37" s="42"/>
    </row>
    <row r="38" spans="1:90" s="37" customFormat="1" ht="16.149999999999999" customHeight="1" x14ac:dyDescent="0.2">
      <c r="A38" s="567"/>
      <c r="B38" s="78" t="s">
        <v>55</v>
      </c>
      <c r="C38" s="19">
        <v>41</v>
      </c>
      <c r="D38" s="150"/>
      <c r="E38" s="75"/>
      <c r="F38" s="75"/>
      <c r="G38" s="75"/>
      <c r="H38" s="75"/>
      <c r="I38" s="75"/>
      <c r="J38" s="75"/>
      <c r="K38" s="75"/>
      <c r="L38" s="146"/>
      <c r="M38" s="147"/>
      <c r="N38" s="28"/>
      <c r="O38" s="56"/>
      <c r="P38" s="56"/>
      <c r="Q38" s="56"/>
      <c r="R38" s="56"/>
      <c r="S38" s="56"/>
      <c r="T38" s="56"/>
      <c r="U38" s="56"/>
      <c r="V38" s="108"/>
      <c r="W38" s="56"/>
      <c r="X38" s="350"/>
      <c r="Y38" s="348"/>
      <c r="Z38" s="348"/>
      <c r="AA38" s="348"/>
      <c r="AB38" s="348"/>
      <c r="AC38" s="348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1"/>
      <c r="AR38" s="51"/>
      <c r="BX38" s="38"/>
      <c r="BY38" s="38"/>
      <c r="BZ38" s="38"/>
      <c r="CA38" s="39"/>
      <c r="CB38" s="39"/>
      <c r="CC38" s="39"/>
      <c r="CD38" s="39"/>
      <c r="CE38" s="39"/>
      <c r="CF38" s="39"/>
      <c r="CG38" s="42"/>
      <c r="CH38" s="42"/>
      <c r="CI38" s="42"/>
      <c r="CJ38" s="42"/>
      <c r="CK38" s="42"/>
      <c r="CL38" s="42"/>
    </row>
    <row r="39" spans="1:90" s="37" customFormat="1" ht="31.15" customHeight="1" x14ac:dyDescent="0.2">
      <c r="A39" s="130" t="s">
        <v>57</v>
      </c>
      <c r="B39" s="352"/>
      <c r="C39" s="352"/>
      <c r="D39" s="152"/>
      <c r="E39" s="152"/>
      <c r="F39" s="152"/>
      <c r="G39" s="152"/>
      <c r="H39" s="152"/>
      <c r="I39" s="152"/>
      <c r="J39" s="152"/>
      <c r="K39" s="152"/>
      <c r="L39" s="153"/>
      <c r="M39" s="154"/>
      <c r="N39" s="155"/>
      <c r="O39" s="88"/>
      <c r="P39" s="88"/>
      <c r="Q39" s="88"/>
      <c r="R39" s="88"/>
      <c r="S39" s="88"/>
      <c r="T39" s="88"/>
      <c r="U39" s="88"/>
      <c r="V39" s="156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157"/>
      <c r="AO39" s="158"/>
      <c r="AP39" s="158"/>
      <c r="AQ39" s="133"/>
      <c r="AR39" s="133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X39" s="38"/>
      <c r="BY39" s="38"/>
      <c r="BZ39" s="38"/>
      <c r="CA39" s="39"/>
      <c r="CB39" s="39"/>
      <c r="CC39" s="39"/>
      <c r="CD39" s="39"/>
      <c r="CE39" s="39"/>
      <c r="CF39" s="39"/>
      <c r="CG39" s="42"/>
      <c r="CH39" s="42"/>
      <c r="CI39" s="42"/>
      <c r="CJ39" s="42"/>
      <c r="CK39" s="42"/>
      <c r="CL39" s="42"/>
    </row>
    <row r="40" spans="1:90" s="37" customFormat="1" ht="16.149999999999999" customHeight="1" x14ac:dyDescent="0.2">
      <c r="A40" s="621" t="s">
        <v>58</v>
      </c>
      <c r="B40" s="622"/>
      <c r="C40" s="639" t="s">
        <v>28</v>
      </c>
      <c r="D40" s="624"/>
      <c r="E40" s="625"/>
      <c r="F40" s="632" t="s">
        <v>25</v>
      </c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3"/>
      <c r="U40" s="633"/>
      <c r="V40" s="633"/>
      <c r="W40" s="633"/>
      <c r="X40" s="633"/>
      <c r="Y40" s="633"/>
      <c r="Z40" s="633"/>
      <c r="AA40" s="633"/>
      <c r="AB40" s="633"/>
      <c r="AC40" s="633"/>
      <c r="AD40" s="633"/>
      <c r="AE40" s="633"/>
      <c r="AF40" s="633"/>
      <c r="AG40" s="633"/>
      <c r="AH40" s="633"/>
      <c r="AI40" s="633"/>
      <c r="AJ40" s="633"/>
      <c r="AK40" s="633"/>
      <c r="AL40" s="633"/>
      <c r="AM40" s="634"/>
      <c r="AN40" s="619" t="s">
        <v>1</v>
      </c>
      <c r="AO40" s="159"/>
      <c r="AP40" s="16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X40" s="38"/>
      <c r="BY40" s="38"/>
      <c r="BZ40" s="38"/>
      <c r="CA40" s="39"/>
      <c r="CB40" s="39"/>
      <c r="CC40" s="39"/>
      <c r="CD40" s="39"/>
      <c r="CE40" s="39"/>
      <c r="CF40" s="39"/>
      <c r="CG40" s="42"/>
      <c r="CH40" s="42"/>
      <c r="CI40" s="42"/>
      <c r="CJ40" s="42"/>
      <c r="CK40" s="42"/>
      <c r="CL40" s="42"/>
    </row>
    <row r="41" spans="1:90" s="37" customFormat="1" ht="16.149999999999999" customHeight="1" x14ac:dyDescent="0.2">
      <c r="A41" s="572"/>
      <c r="B41" s="573"/>
      <c r="C41" s="604"/>
      <c r="D41" s="579"/>
      <c r="E41" s="580"/>
      <c r="F41" s="632" t="s">
        <v>22</v>
      </c>
      <c r="G41" s="634"/>
      <c r="H41" s="632" t="s">
        <v>23</v>
      </c>
      <c r="I41" s="634"/>
      <c r="J41" s="626" t="s">
        <v>24</v>
      </c>
      <c r="K41" s="628"/>
      <c r="L41" s="632" t="s">
        <v>21</v>
      </c>
      <c r="M41" s="634"/>
      <c r="N41" s="632" t="s">
        <v>20</v>
      </c>
      <c r="O41" s="634"/>
      <c r="P41" s="636" t="s">
        <v>2</v>
      </c>
      <c r="Q41" s="637"/>
      <c r="R41" s="636" t="s">
        <v>3</v>
      </c>
      <c r="S41" s="637"/>
      <c r="T41" s="636" t="s">
        <v>4</v>
      </c>
      <c r="U41" s="637"/>
      <c r="V41" s="636" t="s">
        <v>5</v>
      </c>
      <c r="W41" s="637"/>
      <c r="X41" s="636" t="s">
        <v>6</v>
      </c>
      <c r="Y41" s="637"/>
      <c r="Z41" s="636" t="s">
        <v>7</v>
      </c>
      <c r="AA41" s="637"/>
      <c r="AB41" s="636" t="s">
        <v>8</v>
      </c>
      <c r="AC41" s="637"/>
      <c r="AD41" s="636" t="s">
        <v>9</v>
      </c>
      <c r="AE41" s="637"/>
      <c r="AF41" s="636" t="s">
        <v>10</v>
      </c>
      <c r="AG41" s="637"/>
      <c r="AH41" s="636" t="s">
        <v>11</v>
      </c>
      <c r="AI41" s="637"/>
      <c r="AJ41" s="636" t="s">
        <v>12</v>
      </c>
      <c r="AK41" s="637"/>
      <c r="AL41" s="636" t="s">
        <v>13</v>
      </c>
      <c r="AM41" s="637"/>
      <c r="AN41" s="601"/>
      <c r="AO41" s="159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X41" s="38"/>
      <c r="BY41" s="38"/>
      <c r="BZ41" s="38"/>
      <c r="CA41" s="39"/>
      <c r="CB41" s="39"/>
      <c r="CC41" s="39"/>
      <c r="CD41" s="39"/>
      <c r="CE41" s="39"/>
      <c r="CF41" s="39"/>
      <c r="CG41" s="42"/>
      <c r="CH41" s="42"/>
      <c r="CI41" s="42"/>
      <c r="CJ41" s="42"/>
      <c r="CK41" s="42"/>
      <c r="CL41" s="42"/>
    </row>
    <row r="42" spans="1:90" s="37" customFormat="1" ht="16.149999999999999" customHeight="1" x14ac:dyDescent="0.2">
      <c r="A42" s="574"/>
      <c r="B42" s="575"/>
      <c r="C42" s="353" t="s">
        <v>14</v>
      </c>
      <c r="D42" s="354" t="s">
        <v>15</v>
      </c>
      <c r="E42" s="101" t="s">
        <v>16</v>
      </c>
      <c r="F42" s="32" t="s">
        <v>15</v>
      </c>
      <c r="G42" s="323" t="s">
        <v>16</v>
      </c>
      <c r="H42" s="32" t="s">
        <v>15</v>
      </c>
      <c r="I42" s="323" t="s">
        <v>16</v>
      </c>
      <c r="J42" s="32" t="s">
        <v>15</v>
      </c>
      <c r="K42" s="323" t="s">
        <v>16</v>
      </c>
      <c r="L42" s="32" t="s">
        <v>15</v>
      </c>
      <c r="M42" s="323" t="s">
        <v>16</v>
      </c>
      <c r="N42" s="32" t="s">
        <v>15</v>
      </c>
      <c r="O42" s="323" t="s">
        <v>16</v>
      </c>
      <c r="P42" s="32" t="s">
        <v>15</v>
      </c>
      <c r="Q42" s="323" t="s">
        <v>16</v>
      </c>
      <c r="R42" s="32" t="s">
        <v>15</v>
      </c>
      <c r="S42" s="323" t="s">
        <v>16</v>
      </c>
      <c r="T42" s="32" t="s">
        <v>15</v>
      </c>
      <c r="U42" s="323" t="s">
        <v>16</v>
      </c>
      <c r="V42" s="32" t="s">
        <v>15</v>
      </c>
      <c r="W42" s="323" t="s">
        <v>16</v>
      </c>
      <c r="X42" s="32" t="s">
        <v>15</v>
      </c>
      <c r="Y42" s="323" t="s">
        <v>16</v>
      </c>
      <c r="Z42" s="32" t="s">
        <v>15</v>
      </c>
      <c r="AA42" s="323" t="s">
        <v>16</v>
      </c>
      <c r="AB42" s="32" t="s">
        <v>15</v>
      </c>
      <c r="AC42" s="323" t="s">
        <v>16</v>
      </c>
      <c r="AD42" s="32" t="s">
        <v>15</v>
      </c>
      <c r="AE42" s="323" t="s">
        <v>16</v>
      </c>
      <c r="AF42" s="32" t="s">
        <v>15</v>
      </c>
      <c r="AG42" s="323" t="s">
        <v>16</v>
      </c>
      <c r="AH42" s="32" t="s">
        <v>15</v>
      </c>
      <c r="AI42" s="323" t="s">
        <v>16</v>
      </c>
      <c r="AJ42" s="32" t="s">
        <v>15</v>
      </c>
      <c r="AK42" s="323" t="s">
        <v>16</v>
      </c>
      <c r="AL42" s="355" t="s">
        <v>15</v>
      </c>
      <c r="AM42" s="323" t="s">
        <v>16</v>
      </c>
      <c r="AN42" s="567"/>
      <c r="AO42" s="164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X42" s="38"/>
      <c r="BY42" s="38"/>
      <c r="BZ42" s="38"/>
      <c r="CA42" s="39"/>
      <c r="CB42" s="39"/>
      <c r="CC42" s="39"/>
      <c r="CD42" s="39"/>
      <c r="CE42" s="39"/>
      <c r="CF42" s="39"/>
      <c r="CG42" s="42"/>
      <c r="CH42" s="42"/>
      <c r="CI42" s="42"/>
      <c r="CJ42" s="42"/>
      <c r="CK42" s="42"/>
      <c r="CL42" s="42"/>
    </row>
    <row r="43" spans="1:90" s="37" customFormat="1" ht="16.149999999999999" customHeight="1" x14ac:dyDescent="0.2">
      <c r="A43" s="356" t="s">
        <v>26</v>
      </c>
      <c r="B43" s="357" t="s">
        <v>59</v>
      </c>
      <c r="C43" s="167">
        <f>SUM(D43+E43)</f>
        <v>0</v>
      </c>
      <c r="D43" s="168">
        <f>SUM(F43+H43+J43+L43+N43+P43+R43+T43+V43+X43+Z43+AB43+AD43+AF43+AH43+AJ43+AL43)</f>
        <v>0</v>
      </c>
      <c r="E43" s="328">
        <f>SUM(G43+I43+K43+M43+O43+Q43+S43+U43+W43+Y43+AA43+AC43+AE43+AG43+AI43+AK43+AM43)</f>
        <v>0</v>
      </c>
      <c r="F43" s="31"/>
      <c r="G43" s="48"/>
      <c r="H43" s="31"/>
      <c r="I43" s="48"/>
      <c r="J43" s="31"/>
      <c r="K43" s="48"/>
      <c r="L43" s="31"/>
      <c r="M43" s="48"/>
      <c r="N43" s="31"/>
      <c r="O43" s="48"/>
      <c r="P43" s="358"/>
      <c r="Q43" s="48"/>
      <c r="R43" s="358"/>
      <c r="S43" s="48"/>
      <c r="T43" s="358"/>
      <c r="U43" s="48"/>
      <c r="V43" s="358"/>
      <c r="W43" s="48"/>
      <c r="X43" s="358"/>
      <c r="Y43" s="48"/>
      <c r="Z43" s="358"/>
      <c r="AA43" s="48"/>
      <c r="AB43" s="358"/>
      <c r="AC43" s="48"/>
      <c r="AD43" s="358"/>
      <c r="AE43" s="48"/>
      <c r="AF43" s="358"/>
      <c r="AG43" s="48"/>
      <c r="AH43" s="358"/>
      <c r="AI43" s="48"/>
      <c r="AJ43" s="358"/>
      <c r="AK43" s="48"/>
      <c r="AL43" s="359"/>
      <c r="AM43" s="48"/>
      <c r="AN43" s="360"/>
      <c r="AO43" s="6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40"/>
      <c r="BB43" s="40"/>
      <c r="BX43" s="38"/>
      <c r="BY43" s="38"/>
      <c r="BZ43" s="38"/>
      <c r="CA43" s="39"/>
      <c r="CB43" s="41"/>
      <c r="CC43" s="39"/>
      <c r="CD43" s="39"/>
      <c r="CE43" s="39"/>
      <c r="CF43" s="39"/>
      <c r="CG43" s="42">
        <v>0</v>
      </c>
      <c r="CH43" s="42">
        <v>0</v>
      </c>
      <c r="CI43" s="42"/>
      <c r="CJ43" s="42"/>
      <c r="CK43" s="42"/>
      <c r="CL43" s="42"/>
    </row>
    <row r="44" spans="1:90" s="37" customFormat="1" ht="16.149999999999999" customHeight="1" x14ac:dyDescent="0.2">
      <c r="A44" s="368" t="s">
        <v>27</v>
      </c>
      <c r="B44" s="362" t="s">
        <v>59</v>
      </c>
      <c r="C44" s="45">
        <f>SUM(D44+E44)</f>
        <v>0</v>
      </c>
      <c r="D44" s="46">
        <f>SUM(F44+H44+J44+L44+N44+P44+R44+T44+V44+X44+Z44+AB44+AD44+AF44+AH44+AJ44+AL44)</f>
        <v>0</v>
      </c>
      <c r="E44" s="70">
        <f>SUM(G44+I44+K44+M44+O44+Q44+S44+U44+W44+Y44+AA44+AC44+AE44+AG44+AI44+AK44+AM44)</f>
        <v>0</v>
      </c>
      <c r="F44" s="29"/>
      <c r="G44" s="47"/>
      <c r="H44" s="29"/>
      <c r="I44" s="47"/>
      <c r="J44" s="29"/>
      <c r="K44" s="47"/>
      <c r="L44" s="29"/>
      <c r="M44" s="47"/>
      <c r="N44" s="29"/>
      <c r="O44" s="47"/>
      <c r="P44" s="129"/>
      <c r="Q44" s="47"/>
      <c r="R44" s="129"/>
      <c r="S44" s="47"/>
      <c r="T44" s="129"/>
      <c r="U44" s="47"/>
      <c r="V44" s="129"/>
      <c r="W44" s="47"/>
      <c r="X44" s="129"/>
      <c r="Y44" s="47"/>
      <c r="Z44" s="129"/>
      <c r="AA44" s="47"/>
      <c r="AB44" s="129"/>
      <c r="AC44" s="47"/>
      <c r="AD44" s="129"/>
      <c r="AE44" s="47"/>
      <c r="AF44" s="129"/>
      <c r="AG44" s="47"/>
      <c r="AH44" s="129"/>
      <c r="AI44" s="47"/>
      <c r="AJ44" s="129"/>
      <c r="AK44" s="47"/>
      <c r="AL44" s="79"/>
      <c r="AM44" s="47"/>
      <c r="AN44" s="173"/>
      <c r="AO44" s="6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40"/>
      <c r="BB44" s="40"/>
      <c r="BX44" s="38"/>
      <c r="BY44" s="38"/>
      <c r="BZ44" s="38"/>
      <c r="CA44" s="39"/>
      <c r="CB44" s="39"/>
      <c r="CC44" s="39"/>
      <c r="CD44" s="39"/>
      <c r="CE44" s="39"/>
      <c r="CF44" s="39"/>
      <c r="CG44" s="42">
        <v>0</v>
      </c>
      <c r="CH44" s="42">
        <v>0</v>
      </c>
      <c r="CI44" s="42"/>
      <c r="CJ44" s="42"/>
      <c r="CK44" s="42"/>
      <c r="CL44" s="42"/>
    </row>
    <row r="45" spans="1:90" s="37" customFormat="1" ht="31.15" customHeight="1" x14ac:dyDescent="0.2">
      <c r="A45" s="623" t="s">
        <v>60</v>
      </c>
      <c r="B45" s="623"/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3"/>
      <c r="N45" s="174"/>
      <c r="O45" s="157"/>
      <c r="P45" s="157"/>
      <c r="Q45" s="157"/>
      <c r="R45" s="157"/>
      <c r="S45" s="157"/>
      <c r="T45" s="157"/>
      <c r="U45" s="157"/>
      <c r="V45" s="175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76"/>
      <c r="AP45" s="177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X45" s="38"/>
      <c r="BY45" s="38"/>
      <c r="BZ45" s="38"/>
      <c r="CA45" s="39"/>
      <c r="CB45" s="39"/>
      <c r="CC45" s="39"/>
      <c r="CD45" s="39"/>
      <c r="CE45" s="39"/>
      <c r="CF45" s="39"/>
      <c r="CG45" s="42"/>
      <c r="CH45" s="42"/>
      <c r="CI45" s="42"/>
      <c r="CJ45" s="42"/>
      <c r="CK45" s="42"/>
      <c r="CL45" s="42"/>
    </row>
    <row r="46" spans="1:90" s="37" customFormat="1" ht="16.149999999999999" customHeight="1" x14ac:dyDescent="0.2">
      <c r="A46" s="621" t="s">
        <v>19</v>
      </c>
      <c r="B46" s="622"/>
      <c r="C46" s="639" t="s">
        <v>28</v>
      </c>
      <c r="D46" s="624"/>
      <c r="E46" s="625"/>
      <c r="F46" s="626" t="s">
        <v>25</v>
      </c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  <c r="R46" s="627"/>
      <c r="S46" s="627"/>
      <c r="T46" s="627"/>
      <c r="U46" s="627"/>
      <c r="V46" s="627"/>
      <c r="W46" s="627"/>
      <c r="X46" s="627"/>
      <c r="Y46" s="627"/>
      <c r="Z46" s="627"/>
      <c r="AA46" s="627"/>
      <c r="AB46" s="627"/>
      <c r="AC46" s="627"/>
      <c r="AD46" s="627"/>
      <c r="AE46" s="627"/>
      <c r="AF46" s="627"/>
      <c r="AG46" s="627"/>
      <c r="AH46" s="627"/>
      <c r="AI46" s="627"/>
      <c r="AJ46" s="627"/>
      <c r="AK46" s="627"/>
      <c r="AL46" s="627"/>
      <c r="AM46" s="628"/>
      <c r="AN46" s="619" t="s">
        <v>1</v>
      </c>
      <c r="AO46" s="176"/>
      <c r="AP46" s="363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X46" s="38"/>
      <c r="BY46" s="38"/>
      <c r="BZ46" s="38"/>
      <c r="CA46" s="39"/>
      <c r="CB46" s="39"/>
      <c r="CC46" s="39"/>
      <c r="CD46" s="39"/>
      <c r="CE46" s="39"/>
      <c r="CF46" s="39"/>
      <c r="CG46" s="42"/>
      <c r="CH46" s="42"/>
      <c r="CI46" s="42"/>
      <c r="CJ46" s="42"/>
      <c r="CK46" s="42"/>
      <c r="CL46" s="42"/>
    </row>
    <row r="47" spans="1:90" s="37" customFormat="1" ht="16.149999999999999" customHeight="1" x14ac:dyDescent="0.2">
      <c r="A47" s="572"/>
      <c r="B47" s="573"/>
      <c r="C47" s="604"/>
      <c r="D47" s="579"/>
      <c r="E47" s="580"/>
      <c r="F47" s="632" t="s">
        <v>22</v>
      </c>
      <c r="G47" s="634"/>
      <c r="H47" s="632" t="s">
        <v>23</v>
      </c>
      <c r="I47" s="634"/>
      <c r="J47" s="626" t="s">
        <v>24</v>
      </c>
      <c r="K47" s="628"/>
      <c r="L47" s="632" t="s">
        <v>21</v>
      </c>
      <c r="M47" s="634"/>
      <c r="N47" s="632" t="s">
        <v>20</v>
      </c>
      <c r="O47" s="634"/>
      <c r="P47" s="636" t="s">
        <v>2</v>
      </c>
      <c r="Q47" s="637"/>
      <c r="R47" s="636" t="s">
        <v>3</v>
      </c>
      <c r="S47" s="637"/>
      <c r="T47" s="636" t="s">
        <v>4</v>
      </c>
      <c r="U47" s="637"/>
      <c r="V47" s="636" t="s">
        <v>5</v>
      </c>
      <c r="W47" s="637"/>
      <c r="X47" s="636" t="s">
        <v>6</v>
      </c>
      <c r="Y47" s="637"/>
      <c r="Z47" s="636" t="s">
        <v>7</v>
      </c>
      <c r="AA47" s="637"/>
      <c r="AB47" s="636" t="s">
        <v>8</v>
      </c>
      <c r="AC47" s="637"/>
      <c r="AD47" s="636" t="s">
        <v>9</v>
      </c>
      <c r="AE47" s="637"/>
      <c r="AF47" s="636" t="s">
        <v>10</v>
      </c>
      <c r="AG47" s="637"/>
      <c r="AH47" s="636" t="s">
        <v>11</v>
      </c>
      <c r="AI47" s="637"/>
      <c r="AJ47" s="636" t="s">
        <v>12</v>
      </c>
      <c r="AK47" s="637"/>
      <c r="AL47" s="636" t="s">
        <v>13</v>
      </c>
      <c r="AM47" s="637"/>
      <c r="AN47" s="601"/>
      <c r="AO47" s="176"/>
      <c r="AP47" s="363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X47" s="38"/>
      <c r="BY47" s="38"/>
      <c r="BZ47" s="38"/>
      <c r="CA47" s="39"/>
      <c r="CB47" s="39"/>
      <c r="CC47" s="39"/>
      <c r="CD47" s="39"/>
      <c r="CE47" s="39"/>
      <c r="CF47" s="39"/>
      <c r="CG47" s="42"/>
      <c r="CH47" s="42"/>
      <c r="CI47" s="42"/>
      <c r="CJ47" s="42"/>
      <c r="CK47" s="42"/>
      <c r="CL47" s="42"/>
    </row>
    <row r="48" spans="1:90" s="37" customFormat="1" ht="16.149999999999999" customHeight="1" x14ac:dyDescent="0.2">
      <c r="A48" s="574"/>
      <c r="B48" s="575"/>
      <c r="C48" s="84" t="s">
        <v>14</v>
      </c>
      <c r="D48" s="179" t="s">
        <v>15</v>
      </c>
      <c r="E48" s="82" t="s">
        <v>16</v>
      </c>
      <c r="F48" s="325" t="s">
        <v>15</v>
      </c>
      <c r="G48" s="365" t="s">
        <v>16</v>
      </c>
      <c r="H48" s="325" t="s">
        <v>15</v>
      </c>
      <c r="I48" s="365" t="s">
        <v>16</v>
      </c>
      <c r="J48" s="325" t="s">
        <v>15</v>
      </c>
      <c r="K48" s="365" t="s">
        <v>16</v>
      </c>
      <c r="L48" s="325" t="s">
        <v>15</v>
      </c>
      <c r="M48" s="365" t="s">
        <v>16</v>
      </c>
      <c r="N48" s="325" t="s">
        <v>15</v>
      </c>
      <c r="O48" s="365" t="s">
        <v>16</v>
      </c>
      <c r="P48" s="325" t="s">
        <v>15</v>
      </c>
      <c r="Q48" s="365" t="s">
        <v>16</v>
      </c>
      <c r="R48" s="325" t="s">
        <v>15</v>
      </c>
      <c r="S48" s="365" t="s">
        <v>16</v>
      </c>
      <c r="T48" s="325" t="s">
        <v>15</v>
      </c>
      <c r="U48" s="365" t="s">
        <v>16</v>
      </c>
      <c r="V48" s="325" t="s">
        <v>15</v>
      </c>
      <c r="W48" s="365" t="s">
        <v>16</v>
      </c>
      <c r="X48" s="325" t="s">
        <v>15</v>
      </c>
      <c r="Y48" s="365" t="s">
        <v>16</v>
      </c>
      <c r="Z48" s="325" t="s">
        <v>15</v>
      </c>
      <c r="AA48" s="365" t="s">
        <v>16</v>
      </c>
      <c r="AB48" s="325" t="s">
        <v>15</v>
      </c>
      <c r="AC48" s="365" t="s">
        <v>16</v>
      </c>
      <c r="AD48" s="325" t="s">
        <v>15</v>
      </c>
      <c r="AE48" s="365" t="s">
        <v>16</v>
      </c>
      <c r="AF48" s="325" t="s">
        <v>15</v>
      </c>
      <c r="AG48" s="365" t="s">
        <v>16</v>
      </c>
      <c r="AH48" s="325" t="s">
        <v>15</v>
      </c>
      <c r="AI48" s="365" t="s">
        <v>16</v>
      </c>
      <c r="AJ48" s="325" t="s">
        <v>15</v>
      </c>
      <c r="AK48" s="365" t="s">
        <v>16</v>
      </c>
      <c r="AL48" s="68" t="s">
        <v>15</v>
      </c>
      <c r="AM48" s="181" t="s">
        <v>16</v>
      </c>
      <c r="AN48" s="567"/>
      <c r="AO48" s="176"/>
      <c r="AP48" s="363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X48" s="38"/>
      <c r="BY48" s="38"/>
      <c r="BZ48" s="38"/>
      <c r="CA48" s="39"/>
      <c r="CB48" s="39"/>
      <c r="CC48" s="39"/>
      <c r="CD48" s="39"/>
      <c r="CE48" s="39"/>
      <c r="CF48" s="39"/>
      <c r="CG48" s="42"/>
      <c r="CH48" s="42"/>
      <c r="CI48" s="42"/>
      <c r="CJ48" s="42"/>
      <c r="CK48" s="42"/>
      <c r="CL48" s="42"/>
    </row>
    <row r="49" spans="1:90" s="37" customFormat="1" ht="16.149999999999999" customHeight="1" x14ac:dyDescent="0.2">
      <c r="A49" s="618" t="s">
        <v>61</v>
      </c>
      <c r="B49" s="182" t="s">
        <v>35</v>
      </c>
      <c r="C49" s="90">
        <f t="shared" ref="C49:C70" si="4">SUM(D49+E49)</f>
        <v>0</v>
      </c>
      <c r="D49" s="91">
        <f>SUM(H49+J49+L49+N49+P49+R49+T49+V49+X49+Z49+AB49+AD49+AF49+AH49+AJ49+AL49)</f>
        <v>0</v>
      </c>
      <c r="E49" s="2">
        <f t="shared" ref="D49:E54" si="5">SUM(I49+K49+M49+O49+Q49+S49+U49+W49+Y49+AA49+AC49+AE49+AG49+AI49+AK49+AM49)</f>
        <v>0</v>
      </c>
      <c r="F49" s="80"/>
      <c r="G49" s="81"/>
      <c r="H49" s="3"/>
      <c r="I49" s="4"/>
      <c r="J49" s="3"/>
      <c r="K49" s="5"/>
      <c r="L49" s="3"/>
      <c r="M49" s="5"/>
      <c r="N49" s="3"/>
      <c r="O49" s="5"/>
      <c r="P49" s="21"/>
      <c r="Q49" s="5"/>
      <c r="R49" s="21"/>
      <c r="S49" s="5"/>
      <c r="T49" s="21"/>
      <c r="U49" s="5"/>
      <c r="V49" s="21"/>
      <c r="W49" s="5"/>
      <c r="X49" s="21"/>
      <c r="Y49" s="5"/>
      <c r="Z49" s="21"/>
      <c r="AA49" s="5"/>
      <c r="AB49" s="21"/>
      <c r="AC49" s="5"/>
      <c r="AD49" s="21"/>
      <c r="AE49" s="5"/>
      <c r="AF49" s="21"/>
      <c r="AG49" s="5"/>
      <c r="AH49" s="21"/>
      <c r="AI49" s="5"/>
      <c r="AJ49" s="21"/>
      <c r="AK49" s="5"/>
      <c r="AL49" s="21"/>
      <c r="AM49" s="5"/>
      <c r="AN49" s="183"/>
      <c r="AO49" s="6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40"/>
      <c r="BB49" s="40"/>
      <c r="BX49" s="38"/>
      <c r="BY49" s="38"/>
      <c r="BZ49" s="38"/>
      <c r="CA49" s="39"/>
      <c r="CB49" s="39"/>
      <c r="CC49" s="39"/>
      <c r="CD49" s="39"/>
      <c r="CE49" s="39"/>
      <c r="CF49" s="39"/>
      <c r="CG49" s="42">
        <v>0</v>
      </c>
      <c r="CH49" s="42">
        <v>0</v>
      </c>
      <c r="CI49" s="42"/>
      <c r="CJ49" s="42"/>
      <c r="CK49" s="42"/>
      <c r="CL49" s="42"/>
    </row>
    <row r="50" spans="1:90" s="37" customFormat="1" ht="16.149999999999999" customHeight="1" x14ac:dyDescent="0.2">
      <c r="A50" s="564"/>
      <c r="B50" s="212" t="s">
        <v>47</v>
      </c>
      <c r="C50" s="114">
        <f t="shared" si="4"/>
        <v>0</v>
      </c>
      <c r="D50" s="115">
        <f t="shared" si="5"/>
        <v>0</v>
      </c>
      <c r="E50" s="69">
        <f t="shared" si="5"/>
        <v>0</v>
      </c>
      <c r="F50" s="43"/>
      <c r="G50" s="44"/>
      <c r="H50" s="7"/>
      <c r="I50" s="14"/>
      <c r="J50" s="7"/>
      <c r="K50" s="8"/>
      <c r="L50" s="7"/>
      <c r="M50" s="8"/>
      <c r="N50" s="7"/>
      <c r="O50" s="8"/>
      <c r="P50" s="15"/>
      <c r="Q50" s="8"/>
      <c r="R50" s="15"/>
      <c r="S50" s="8"/>
      <c r="T50" s="15"/>
      <c r="U50" s="8"/>
      <c r="V50" s="15"/>
      <c r="W50" s="8"/>
      <c r="X50" s="15"/>
      <c r="Y50" s="8"/>
      <c r="Z50" s="15"/>
      <c r="AA50" s="8"/>
      <c r="AB50" s="15"/>
      <c r="AC50" s="8"/>
      <c r="AD50" s="15"/>
      <c r="AE50" s="8"/>
      <c r="AF50" s="15"/>
      <c r="AG50" s="8"/>
      <c r="AH50" s="15"/>
      <c r="AI50" s="8"/>
      <c r="AJ50" s="15"/>
      <c r="AK50" s="8"/>
      <c r="AL50" s="15"/>
      <c r="AM50" s="8"/>
      <c r="AN50" s="185"/>
      <c r="AO50" s="6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40"/>
      <c r="BB50" s="40"/>
      <c r="BX50" s="38"/>
      <c r="BY50" s="38"/>
      <c r="BZ50" s="38"/>
      <c r="CA50" s="39"/>
      <c r="CB50" s="39"/>
      <c r="CC50" s="39"/>
      <c r="CD50" s="39"/>
      <c r="CE50" s="39"/>
      <c r="CF50" s="39"/>
      <c r="CG50" s="42">
        <v>0</v>
      </c>
      <c r="CH50" s="42">
        <v>0</v>
      </c>
      <c r="CI50" s="42"/>
      <c r="CJ50" s="42"/>
      <c r="CK50" s="42"/>
      <c r="CL50" s="42"/>
    </row>
    <row r="51" spans="1:90" s="37" customFormat="1" ht="16.149999999999999" customHeight="1" x14ac:dyDescent="0.2">
      <c r="A51" s="564"/>
      <c r="B51" s="212" t="s">
        <v>36</v>
      </c>
      <c r="C51" s="114">
        <f t="shared" si="4"/>
        <v>0</v>
      </c>
      <c r="D51" s="115">
        <f t="shared" si="5"/>
        <v>0</v>
      </c>
      <c r="E51" s="69">
        <f t="shared" si="5"/>
        <v>0</v>
      </c>
      <c r="F51" s="43"/>
      <c r="G51" s="44"/>
      <c r="H51" s="7"/>
      <c r="I51" s="14"/>
      <c r="J51" s="7"/>
      <c r="K51" s="8"/>
      <c r="L51" s="7"/>
      <c r="M51" s="8"/>
      <c r="N51" s="7"/>
      <c r="O51" s="8"/>
      <c r="P51" s="15"/>
      <c r="Q51" s="8"/>
      <c r="R51" s="15"/>
      <c r="S51" s="8"/>
      <c r="T51" s="15"/>
      <c r="U51" s="8"/>
      <c r="V51" s="15"/>
      <c r="W51" s="8"/>
      <c r="X51" s="15"/>
      <c r="Y51" s="8"/>
      <c r="Z51" s="15"/>
      <c r="AA51" s="8"/>
      <c r="AB51" s="15"/>
      <c r="AC51" s="8"/>
      <c r="AD51" s="15"/>
      <c r="AE51" s="8"/>
      <c r="AF51" s="15"/>
      <c r="AG51" s="8"/>
      <c r="AH51" s="15"/>
      <c r="AI51" s="8"/>
      <c r="AJ51" s="15"/>
      <c r="AK51" s="8"/>
      <c r="AL51" s="15"/>
      <c r="AM51" s="8"/>
      <c r="AN51" s="185"/>
      <c r="AO51" s="6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40"/>
      <c r="BB51" s="40"/>
      <c r="BX51" s="38"/>
      <c r="BY51" s="38"/>
      <c r="BZ51" s="38"/>
      <c r="CA51" s="39"/>
      <c r="CB51" s="39"/>
      <c r="CC51" s="39"/>
      <c r="CD51" s="39"/>
      <c r="CE51" s="39"/>
      <c r="CF51" s="39"/>
      <c r="CG51" s="42">
        <v>0</v>
      </c>
      <c r="CH51" s="42">
        <v>0</v>
      </c>
      <c r="CI51" s="42"/>
      <c r="CJ51" s="42"/>
      <c r="CK51" s="42"/>
      <c r="CL51" s="42"/>
    </row>
    <row r="52" spans="1:90" s="37" customFormat="1" ht="16.149999999999999" customHeight="1" x14ac:dyDescent="0.2">
      <c r="A52" s="564"/>
      <c r="B52" s="212" t="s">
        <v>62</v>
      </c>
      <c r="C52" s="114">
        <f t="shared" si="4"/>
        <v>0</v>
      </c>
      <c r="D52" s="115">
        <f t="shared" si="5"/>
        <v>0</v>
      </c>
      <c r="E52" s="69">
        <f t="shared" si="5"/>
        <v>0</v>
      </c>
      <c r="F52" s="43"/>
      <c r="G52" s="44"/>
      <c r="H52" s="7"/>
      <c r="I52" s="14"/>
      <c r="J52" s="7"/>
      <c r="K52" s="8"/>
      <c r="L52" s="7"/>
      <c r="M52" s="8"/>
      <c r="N52" s="7"/>
      <c r="O52" s="8"/>
      <c r="P52" s="15"/>
      <c r="Q52" s="8"/>
      <c r="R52" s="15"/>
      <c r="S52" s="8"/>
      <c r="T52" s="15"/>
      <c r="U52" s="8"/>
      <c r="V52" s="15"/>
      <c r="W52" s="8"/>
      <c r="X52" s="15"/>
      <c r="Y52" s="8"/>
      <c r="Z52" s="15"/>
      <c r="AA52" s="8"/>
      <c r="AB52" s="15"/>
      <c r="AC52" s="8"/>
      <c r="AD52" s="15"/>
      <c r="AE52" s="8"/>
      <c r="AF52" s="15"/>
      <c r="AG52" s="8"/>
      <c r="AH52" s="15"/>
      <c r="AI52" s="8"/>
      <c r="AJ52" s="15"/>
      <c r="AK52" s="8"/>
      <c r="AL52" s="15"/>
      <c r="AM52" s="8"/>
      <c r="AN52" s="185"/>
      <c r="AO52" s="6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40"/>
      <c r="BB52" s="40"/>
      <c r="BX52" s="38"/>
      <c r="BY52" s="38"/>
      <c r="BZ52" s="38"/>
      <c r="CA52" s="39"/>
      <c r="CB52" s="39"/>
      <c r="CC52" s="39"/>
      <c r="CD52" s="39"/>
      <c r="CE52" s="39"/>
      <c r="CF52" s="39"/>
      <c r="CG52" s="42">
        <v>0</v>
      </c>
      <c r="CH52" s="42">
        <v>0</v>
      </c>
      <c r="CI52" s="42"/>
      <c r="CJ52" s="42"/>
      <c r="CK52" s="42"/>
      <c r="CL52" s="42"/>
    </row>
    <row r="53" spans="1:90" s="37" customFormat="1" ht="16.149999999999999" customHeight="1" x14ac:dyDescent="0.2">
      <c r="A53" s="564"/>
      <c r="B53" s="212" t="s">
        <v>39</v>
      </c>
      <c r="C53" s="114">
        <f t="shared" si="4"/>
        <v>0</v>
      </c>
      <c r="D53" s="115">
        <f t="shared" si="5"/>
        <v>0</v>
      </c>
      <c r="E53" s="69">
        <f t="shared" si="5"/>
        <v>0</v>
      </c>
      <c r="F53" s="43"/>
      <c r="G53" s="44"/>
      <c r="H53" s="7"/>
      <c r="I53" s="14"/>
      <c r="J53" s="7"/>
      <c r="K53" s="8"/>
      <c r="L53" s="7"/>
      <c r="M53" s="8"/>
      <c r="N53" s="7"/>
      <c r="O53" s="8"/>
      <c r="P53" s="15"/>
      <c r="Q53" s="8"/>
      <c r="R53" s="15"/>
      <c r="S53" s="8"/>
      <c r="T53" s="15"/>
      <c r="U53" s="8"/>
      <c r="V53" s="15"/>
      <c r="W53" s="8"/>
      <c r="X53" s="15"/>
      <c r="Y53" s="8"/>
      <c r="Z53" s="15"/>
      <c r="AA53" s="8"/>
      <c r="AB53" s="15"/>
      <c r="AC53" s="8"/>
      <c r="AD53" s="15"/>
      <c r="AE53" s="8"/>
      <c r="AF53" s="15"/>
      <c r="AG53" s="8"/>
      <c r="AH53" s="15"/>
      <c r="AI53" s="8"/>
      <c r="AJ53" s="15"/>
      <c r="AK53" s="8"/>
      <c r="AL53" s="15"/>
      <c r="AM53" s="8"/>
      <c r="AN53" s="185"/>
      <c r="AO53" s="6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40"/>
      <c r="BB53" s="40"/>
      <c r="BX53" s="38"/>
      <c r="BY53" s="38"/>
      <c r="BZ53" s="38"/>
      <c r="CA53" s="39"/>
      <c r="CB53" s="39"/>
      <c r="CC53" s="39"/>
      <c r="CD53" s="39"/>
      <c r="CE53" s="39"/>
      <c r="CF53" s="39"/>
      <c r="CG53" s="42">
        <v>0</v>
      </c>
      <c r="CH53" s="42">
        <v>0</v>
      </c>
      <c r="CI53" s="42"/>
      <c r="CJ53" s="42"/>
      <c r="CK53" s="42"/>
      <c r="CL53" s="42"/>
    </row>
    <row r="54" spans="1:90" s="37" customFormat="1" ht="16.149999999999999" customHeight="1" x14ac:dyDescent="0.2">
      <c r="A54" s="565"/>
      <c r="B54" s="217" t="s">
        <v>40</v>
      </c>
      <c r="C54" s="86">
        <f t="shared" si="4"/>
        <v>0</v>
      </c>
      <c r="D54" s="87">
        <f t="shared" si="5"/>
        <v>0</v>
      </c>
      <c r="E54" s="74">
        <f t="shared" si="5"/>
        <v>0</v>
      </c>
      <c r="F54" s="72"/>
      <c r="G54" s="73"/>
      <c r="H54" s="9"/>
      <c r="I54" s="10"/>
      <c r="J54" s="9"/>
      <c r="K54" s="11"/>
      <c r="L54" s="9"/>
      <c r="M54" s="11"/>
      <c r="N54" s="9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8"/>
      <c r="AA54" s="11"/>
      <c r="AB54" s="18"/>
      <c r="AC54" s="11"/>
      <c r="AD54" s="18"/>
      <c r="AE54" s="11"/>
      <c r="AF54" s="18"/>
      <c r="AG54" s="11"/>
      <c r="AH54" s="18"/>
      <c r="AI54" s="11"/>
      <c r="AJ54" s="18"/>
      <c r="AK54" s="11"/>
      <c r="AL54" s="18"/>
      <c r="AM54" s="11"/>
      <c r="AN54" s="186"/>
      <c r="AO54" s="6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40"/>
      <c r="BB54" s="40"/>
      <c r="BX54" s="38"/>
      <c r="BY54" s="38"/>
      <c r="BZ54" s="38"/>
      <c r="CA54" s="39"/>
      <c r="CB54" s="39"/>
      <c r="CC54" s="39"/>
      <c r="CD54" s="39"/>
      <c r="CE54" s="39"/>
      <c r="CF54" s="39"/>
      <c r="CG54" s="42">
        <v>0</v>
      </c>
      <c r="CH54" s="42">
        <v>0</v>
      </c>
      <c r="CI54" s="42"/>
      <c r="CJ54" s="42"/>
      <c r="CK54" s="42"/>
      <c r="CL54" s="42"/>
    </row>
    <row r="55" spans="1:90" s="37" customFormat="1" ht="16.149999999999999" customHeight="1" x14ac:dyDescent="0.2">
      <c r="A55" s="618" t="s">
        <v>63</v>
      </c>
      <c r="B55" s="182" t="s">
        <v>36</v>
      </c>
      <c r="C55" s="90">
        <f t="shared" si="4"/>
        <v>0</v>
      </c>
      <c r="D55" s="91">
        <f t="shared" ref="D55:E60" si="6">SUM(J55+L55+N55)</f>
        <v>0</v>
      </c>
      <c r="E55" s="2">
        <f t="shared" si="6"/>
        <v>0</v>
      </c>
      <c r="F55" s="80"/>
      <c r="G55" s="81"/>
      <c r="H55" s="80"/>
      <c r="I55" s="81"/>
      <c r="J55" s="3"/>
      <c r="K55" s="5"/>
      <c r="L55" s="3"/>
      <c r="M55" s="5"/>
      <c r="N55" s="3"/>
      <c r="O55" s="5"/>
      <c r="P55" s="187"/>
      <c r="Q55" s="188"/>
      <c r="R55" s="187"/>
      <c r="S55" s="188"/>
      <c r="T55" s="187"/>
      <c r="U55" s="188"/>
      <c r="V55" s="187"/>
      <c r="W55" s="188"/>
      <c r="X55" s="187"/>
      <c r="Y55" s="188"/>
      <c r="Z55" s="187"/>
      <c r="AA55" s="188"/>
      <c r="AB55" s="187"/>
      <c r="AC55" s="188"/>
      <c r="AD55" s="187"/>
      <c r="AE55" s="188"/>
      <c r="AF55" s="187"/>
      <c r="AG55" s="188"/>
      <c r="AH55" s="187"/>
      <c r="AI55" s="188"/>
      <c r="AJ55" s="80"/>
      <c r="AK55" s="188"/>
      <c r="AL55" s="187"/>
      <c r="AM55" s="188"/>
      <c r="AN55" s="183"/>
      <c r="AO55" s="6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40"/>
      <c r="BB55" s="40"/>
      <c r="BX55" s="38"/>
      <c r="BY55" s="38"/>
      <c r="BZ55" s="38"/>
      <c r="CA55" s="39"/>
      <c r="CB55" s="39"/>
      <c r="CC55" s="39"/>
      <c r="CD55" s="39"/>
      <c r="CE55" s="39"/>
      <c r="CF55" s="39"/>
      <c r="CG55" s="42">
        <v>0</v>
      </c>
      <c r="CH55" s="42">
        <v>0</v>
      </c>
      <c r="CI55" s="42"/>
      <c r="CJ55" s="42"/>
      <c r="CK55" s="42"/>
      <c r="CL55" s="42"/>
    </row>
    <row r="56" spans="1:90" s="37" customFormat="1" ht="16.149999999999999" customHeight="1" x14ac:dyDescent="0.2">
      <c r="A56" s="565"/>
      <c r="B56" s="217" t="s">
        <v>39</v>
      </c>
      <c r="C56" s="86">
        <f t="shared" si="4"/>
        <v>0</v>
      </c>
      <c r="D56" s="87">
        <f t="shared" si="6"/>
        <v>0</v>
      </c>
      <c r="E56" s="74">
        <f t="shared" si="6"/>
        <v>0</v>
      </c>
      <c r="F56" s="72"/>
      <c r="G56" s="73"/>
      <c r="H56" s="72"/>
      <c r="I56" s="73"/>
      <c r="J56" s="9"/>
      <c r="K56" s="11"/>
      <c r="L56" s="9"/>
      <c r="M56" s="11"/>
      <c r="N56" s="9"/>
      <c r="O56" s="11"/>
      <c r="P56" s="189"/>
      <c r="Q56" s="190"/>
      <c r="R56" s="189"/>
      <c r="S56" s="190"/>
      <c r="T56" s="189"/>
      <c r="U56" s="190"/>
      <c r="V56" s="189"/>
      <c r="W56" s="190"/>
      <c r="X56" s="189"/>
      <c r="Y56" s="190"/>
      <c r="Z56" s="189"/>
      <c r="AA56" s="190"/>
      <c r="AB56" s="189"/>
      <c r="AC56" s="190"/>
      <c r="AD56" s="189"/>
      <c r="AE56" s="190"/>
      <c r="AF56" s="189"/>
      <c r="AG56" s="190"/>
      <c r="AH56" s="189"/>
      <c r="AI56" s="190"/>
      <c r="AJ56" s="72"/>
      <c r="AK56" s="190"/>
      <c r="AL56" s="189"/>
      <c r="AM56" s="190"/>
      <c r="AN56" s="186"/>
      <c r="AO56" s="6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40"/>
      <c r="BB56" s="40"/>
      <c r="BX56" s="38"/>
      <c r="BY56" s="38"/>
      <c r="BZ56" s="38"/>
      <c r="CA56" s="39"/>
      <c r="CB56" s="39"/>
      <c r="CC56" s="39"/>
      <c r="CD56" s="39"/>
      <c r="CE56" s="39"/>
      <c r="CF56" s="39"/>
      <c r="CG56" s="42">
        <v>0</v>
      </c>
      <c r="CH56" s="42">
        <v>0</v>
      </c>
      <c r="CI56" s="42"/>
      <c r="CJ56" s="42"/>
      <c r="CK56" s="42"/>
      <c r="CL56" s="42"/>
    </row>
    <row r="57" spans="1:90" s="37" customFormat="1" ht="16.149999999999999" customHeight="1" x14ac:dyDescent="0.2">
      <c r="A57" s="618" t="s">
        <v>64</v>
      </c>
      <c r="B57" s="182" t="s">
        <v>35</v>
      </c>
      <c r="C57" s="90">
        <f t="shared" si="4"/>
        <v>0</v>
      </c>
      <c r="D57" s="91">
        <f t="shared" si="6"/>
        <v>0</v>
      </c>
      <c r="E57" s="2">
        <f t="shared" si="6"/>
        <v>0</v>
      </c>
      <c r="F57" s="80"/>
      <c r="G57" s="81"/>
      <c r="H57" s="80"/>
      <c r="I57" s="81"/>
      <c r="J57" s="3"/>
      <c r="K57" s="5"/>
      <c r="L57" s="3"/>
      <c r="M57" s="5"/>
      <c r="N57" s="3"/>
      <c r="O57" s="5"/>
      <c r="P57" s="187"/>
      <c r="Q57" s="188"/>
      <c r="R57" s="187"/>
      <c r="S57" s="188"/>
      <c r="T57" s="187"/>
      <c r="U57" s="188"/>
      <c r="V57" s="187"/>
      <c r="W57" s="188"/>
      <c r="X57" s="187"/>
      <c r="Y57" s="188"/>
      <c r="Z57" s="187"/>
      <c r="AA57" s="188"/>
      <c r="AB57" s="187"/>
      <c r="AC57" s="188"/>
      <c r="AD57" s="187"/>
      <c r="AE57" s="188"/>
      <c r="AF57" s="187"/>
      <c r="AG57" s="188"/>
      <c r="AH57" s="187"/>
      <c r="AI57" s="188"/>
      <c r="AJ57" s="80"/>
      <c r="AK57" s="188"/>
      <c r="AL57" s="187"/>
      <c r="AM57" s="188"/>
      <c r="AN57" s="183"/>
      <c r="AO57" s="6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40"/>
      <c r="BB57" s="40"/>
      <c r="BX57" s="38"/>
      <c r="BY57" s="38"/>
      <c r="BZ57" s="38"/>
      <c r="CA57" s="39"/>
      <c r="CB57" s="39"/>
      <c r="CC57" s="39"/>
      <c r="CD57" s="39"/>
      <c r="CE57" s="39"/>
      <c r="CF57" s="39"/>
      <c r="CG57" s="42">
        <v>0</v>
      </c>
      <c r="CH57" s="42">
        <v>0</v>
      </c>
      <c r="CI57" s="42"/>
      <c r="CJ57" s="42"/>
      <c r="CK57" s="42"/>
      <c r="CL57" s="42"/>
    </row>
    <row r="58" spans="1:90" s="37" customFormat="1" ht="16.149999999999999" customHeight="1" x14ac:dyDescent="0.2">
      <c r="A58" s="564"/>
      <c r="B58" s="212" t="s">
        <v>47</v>
      </c>
      <c r="C58" s="114">
        <f t="shared" si="4"/>
        <v>0</v>
      </c>
      <c r="D58" s="115">
        <f t="shared" si="6"/>
        <v>0</v>
      </c>
      <c r="E58" s="69">
        <f t="shared" si="6"/>
        <v>0</v>
      </c>
      <c r="F58" s="43"/>
      <c r="G58" s="44"/>
      <c r="H58" s="43"/>
      <c r="I58" s="44"/>
      <c r="J58" s="7"/>
      <c r="K58" s="8"/>
      <c r="L58" s="7"/>
      <c r="M58" s="8"/>
      <c r="N58" s="7"/>
      <c r="O58" s="8"/>
      <c r="P58" s="191"/>
      <c r="Q58" s="192"/>
      <c r="R58" s="191"/>
      <c r="S58" s="192"/>
      <c r="T58" s="191"/>
      <c r="U58" s="192"/>
      <c r="V58" s="191"/>
      <c r="W58" s="192"/>
      <c r="X58" s="191"/>
      <c r="Y58" s="192"/>
      <c r="Z58" s="191"/>
      <c r="AA58" s="192"/>
      <c r="AB58" s="191"/>
      <c r="AC58" s="192"/>
      <c r="AD58" s="191"/>
      <c r="AE58" s="192"/>
      <c r="AF58" s="191"/>
      <c r="AG58" s="192"/>
      <c r="AH58" s="191"/>
      <c r="AI58" s="192"/>
      <c r="AJ58" s="43"/>
      <c r="AK58" s="192"/>
      <c r="AL58" s="191"/>
      <c r="AM58" s="192"/>
      <c r="AN58" s="185"/>
      <c r="AO58" s="6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40"/>
      <c r="BB58" s="40"/>
      <c r="BX58" s="38"/>
      <c r="BY58" s="38"/>
      <c r="BZ58" s="38"/>
      <c r="CA58" s="39"/>
      <c r="CB58" s="39"/>
      <c r="CC58" s="39"/>
      <c r="CD58" s="39"/>
      <c r="CE58" s="39"/>
      <c r="CF58" s="39"/>
      <c r="CG58" s="42">
        <v>0</v>
      </c>
      <c r="CH58" s="42">
        <v>0</v>
      </c>
      <c r="CI58" s="42"/>
      <c r="CJ58" s="42"/>
      <c r="CK58" s="42"/>
      <c r="CL58" s="42"/>
    </row>
    <row r="59" spans="1:90" s="37" customFormat="1" ht="16.149999999999999" customHeight="1" x14ac:dyDescent="0.2">
      <c r="A59" s="564"/>
      <c r="B59" s="212" t="s">
        <v>36</v>
      </c>
      <c r="C59" s="114">
        <f t="shared" si="4"/>
        <v>0</v>
      </c>
      <c r="D59" s="115">
        <f t="shared" si="6"/>
        <v>0</v>
      </c>
      <c r="E59" s="69">
        <f t="shared" si="6"/>
        <v>0</v>
      </c>
      <c r="F59" s="43"/>
      <c r="G59" s="44"/>
      <c r="H59" s="43"/>
      <c r="I59" s="44"/>
      <c r="J59" s="7"/>
      <c r="K59" s="8"/>
      <c r="L59" s="7"/>
      <c r="M59" s="8"/>
      <c r="N59" s="7"/>
      <c r="O59" s="8"/>
      <c r="P59" s="191"/>
      <c r="Q59" s="192"/>
      <c r="R59" s="191"/>
      <c r="S59" s="192"/>
      <c r="T59" s="191"/>
      <c r="U59" s="192"/>
      <c r="V59" s="191"/>
      <c r="W59" s="192"/>
      <c r="X59" s="191"/>
      <c r="Y59" s="192"/>
      <c r="Z59" s="191"/>
      <c r="AA59" s="192"/>
      <c r="AB59" s="191"/>
      <c r="AC59" s="192"/>
      <c r="AD59" s="191"/>
      <c r="AE59" s="192"/>
      <c r="AF59" s="191"/>
      <c r="AG59" s="192"/>
      <c r="AH59" s="191"/>
      <c r="AI59" s="192"/>
      <c r="AJ59" s="43"/>
      <c r="AK59" s="192"/>
      <c r="AL59" s="191"/>
      <c r="AM59" s="192"/>
      <c r="AN59" s="185"/>
      <c r="AO59" s="6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40"/>
      <c r="BB59" s="40"/>
      <c r="BX59" s="38"/>
      <c r="BY59" s="38"/>
      <c r="BZ59" s="38"/>
      <c r="CA59" s="39"/>
      <c r="CB59" s="39"/>
      <c r="CC59" s="39"/>
      <c r="CD59" s="39"/>
      <c r="CE59" s="39"/>
      <c r="CF59" s="39"/>
      <c r="CG59" s="42">
        <v>0</v>
      </c>
      <c r="CH59" s="42">
        <v>0</v>
      </c>
      <c r="CI59" s="42"/>
      <c r="CJ59" s="42"/>
      <c r="CK59" s="42"/>
      <c r="CL59" s="42"/>
    </row>
    <row r="60" spans="1:90" s="37" customFormat="1" ht="16.149999999999999" customHeight="1" x14ac:dyDescent="0.2">
      <c r="A60" s="565"/>
      <c r="B60" s="217" t="s">
        <v>39</v>
      </c>
      <c r="C60" s="86">
        <f t="shared" si="4"/>
        <v>0</v>
      </c>
      <c r="D60" s="87">
        <f t="shared" si="6"/>
        <v>0</v>
      </c>
      <c r="E60" s="74">
        <f t="shared" si="6"/>
        <v>0</v>
      </c>
      <c r="F60" s="72"/>
      <c r="G60" s="73"/>
      <c r="H60" s="72"/>
      <c r="I60" s="73"/>
      <c r="J60" s="9"/>
      <c r="K60" s="11"/>
      <c r="L60" s="9"/>
      <c r="M60" s="11"/>
      <c r="N60" s="9"/>
      <c r="O60" s="11"/>
      <c r="P60" s="189"/>
      <c r="Q60" s="190"/>
      <c r="R60" s="189"/>
      <c r="S60" s="190"/>
      <c r="T60" s="189"/>
      <c r="U60" s="190"/>
      <c r="V60" s="189"/>
      <c r="W60" s="190"/>
      <c r="X60" s="189"/>
      <c r="Y60" s="190"/>
      <c r="Z60" s="189"/>
      <c r="AA60" s="190"/>
      <c r="AB60" s="189"/>
      <c r="AC60" s="190"/>
      <c r="AD60" s="189"/>
      <c r="AE60" s="190"/>
      <c r="AF60" s="189"/>
      <c r="AG60" s="190"/>
      <c r="AH60" s="189"/>
      <c r="AI60" s="190"/>
      <c r="AJ60" s="72"/>
      <c r="AK60" s="190"/>
      <c r="AL60" s="189"/>
      <c r="AM60" s="190"/>
      <c r="AN60" s="186"/>
      <c r="AO60" s="6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40"/>
      <c r="BB60" s="40"/>
      <c r="BX60" s="38"/>
      <c r="BY60" s="38"/>
      <c r="BZ60" s="38"/>
      <c r="CA60" s="39"/>
      <c r="CB60" s="39"/>
      <c r="CC60" s="39"/>
      <c r="CD60" s="39"/>
      <c r="CE60" s="39"/>
      <c r="CF60" s="39"/>
      <c r="CG60" s="42">
        <v>0</v>
      </c>
      <c r="CH60" s="42">
        <v>0</v>
      </c>
      <c r="CI60" s="42"/>
      <c r="CJ60" s="42"/>
      <c r="CK60" s="42"/>
      <c r="CL60" s="42"/>
    </row>
    <row r="61" spans="1:90" s="37" customFormat="1" ht="16.149999999999999" customHeight="1" x14ac:dyDescent="0.2">
      <c r="A61" s="618" t="s">
        <v>65</v>
      </c>
      <c r="B61" s="182" t="s">
        <v>35</v>
      </c>
      <c r="C61" s="90">
        <f t="shared" si="4"/>
        <v>0</v>
      </c>
      <c r="D61" s="91">
        <f t="shared" ref="D61:E70" si="7">SUM(J61+L61+N61+P61+R61+T61+V61+X61+Z61+AB61+AD61+AF61+AH61+AJ61+AL61)</f>
        <v>0</v>
      </c>
      <c r="E61" s="2">
        <f t="shared" si="7"/>
        <v>0</v>
      </c>
      <c r="F61" s="80"/>
      <c r="G61" s="81"/>
      <c r="H61" s="80"/>
      <c r="I61" s="188"/>
      <c r="J61" s="3"/>
      <c r="K61" s="5"/>
      <c r="L61" s="3"/>
      <c r="M61" s="5"/>
      <c r="N61" s="3"/>
      <c r="O61" s="5"/>
      <c r="P61" s="3"/>
      <c r="Q61" s="5"/>
      <c r="R61" s="3"/>
      <c r="S61" s="5"/>
      <c r="T61" s="3"/>
      <c r="U61" s="5"/>
      <c r="V61" s="3"/>
      <c r="W61" s="5"/>
      <c r="X61" s="3"/>
      <c r="Y61" s="5"/>
      <c r="Z61" s="3"/>
      <c r="AA61" s="5"/>
      <c r="AB61" s="3"/>
      <c r="AC61" s="5"/>
      <c r="AD61" s="3"/>
      <c r="AE61" s="5"/>
      <c r="AF61" s="3"/>
      <c r="AG61" s="5"/>
      <c r="AH61" s="3"/>
      <c r="AI61" s="5"/>
      <c r="AJ61" s="3"/>
      <c r="AK61" s="5"/>
      <c r="AL61" s="3"/>
      <c r="AM61" s="5"/>
      <c r="AN61" s="183"/>
      <c r="AO61" s="6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40"/>
      <c r="BB61" s="40"/>
      <c r="BX61" s="38"/>
      <c r="BY61" s="38"/>
      <c r="BZ61" s="38"/>
      <c r="CA61" s="39"/>
      <c r="CB61" s="39"/>
      <c r="CC61" s="39"/>
      <c r="CD61" s="39"/>
      <c r="CE61" s="39"/>
      <c r="CF61" s="39"/>
      <c r="CG61" s="42">
        <v>0</v>
      </c>
      <c r="CH61" s="42">
        <v>0</v>
      </c>
      <c r="CI61" s="42"/>
      <c r="CJ61" s="42"/>
      <c r="CK61" s="42"/>
      <c r="CL61" s="42"/>
    </row>
    <row r="62" spans="1:90" s="37" customFormat="1" ht="16.149999999999999" customHeight="1" x14ac:dyDescent="0.2">
      <c r="A62" s="565"/>
      <c r="B62" s="212" t="s">
        <v>47</v>
      </c>
      <c r="C62" s="116">
        <f t="shared" si="4"/>
        <v>0</v>
      </c>
      <c r="D62" s="117">
        <f t="shared" si="7"/>
        <v>0</v>
      </c>
      <c r="E62" s="74">
        <f t="shared" si="7"/>
        <v>0</v>
      </c>
      <c r="F62" s="72"/>
      <c r="G62" s="73"/>
      <c r="H62" s="72"/>
      <c r="I62" s="190"/>
      <c r="J62" s="9"/>
      <c r="K62" s="11"/>
      <c r="L62" s="9"/>
      <c r="M62" s="11"/>
      <c r="N62" s="9"/>
      <c r="O62" s="11"/>
      <c r="P62" s="9"/>
      <c r="Q62" s="11"/>
      <c r="R62" s="9"/>
      <c r="S62" s="11"/>
      <c r="T62" s="9"/>
      <c r="U62" s="11"/>
      <c r="V62" s="9"/>
      <c r="W62" s="11"/>
      <c r="X62" s="9"/>
      <c r="Y62" s="11"/>
      <c r="Z62" s="9"/>
      <c r="AA62" s="11"/>
      <c r="AB62" s="9"/>
      <c r="AC62" s="11"/>
      <c r="AD62" s="9"/>
      <c r="AE62" s="11"/>
      <c r="AF62" s="9"/>
      <c r="AG62" s="11"/>
      <c r="AH62" s="9"/>
      <c r="AI62" s="11"/>
      <c r="AJ62" s="9"/>
      <c r="AK62" s="11"/>
      <c r="AL62" s="9"/>
      <c r="AM62" s="11"/>
      <c r="AN62" s="186"/>
      <c r="AO62" s="6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40"/>
      <c r="BB62" s="40"/>
      <c r="BX62" s="38"/>
      <c r="BY62" s="38"/>
      <c r="BZ62" s="38"/>
      <c r="CA62" s="39"/>
      <c r="CB62" s="39"/>
      <c r="CC62" s="39"/>
      <c r="CD62" s="39"/>
      <c r="CE62" s="39"/>
      <c r="CF62" s="39"/>
      <c r="CG62" s="42">
        <v>0</v>
      </c>
      <c r="CH62" s="42">
        <v>0</v>
      </c>
      <c r="CI62" s="42"/>
      <c r="CJ62" s="42"/>
      <c r="CK62" s="42"/>
      <c r="CL62" s="42"/>
    </row>
    <row r="63" spans="1:90" s="37" customFormat="1" ht="16.149999999999999" customHeight="1" x14ac:dyDescent="0.2">
      <c r="A63" s="618" t="s">
        <v>66</v>
      </c>
      <c r="B63" s="182" t="s">
        <v>35</v>
      </c>
      <c r="C63" s="90">
        <f t="shared" si="4"/>
        <v>0</v>
      </c>
      <c r="D63" s="91">
        <f t="shared" si="7"/>
        <v>0</v>
      </c>
      <c r="E63" s="2">
        <f t="shared" si="7"/>
        <v>0</v>
      </c>
      <c r="F63" s="80"/>
      <c r="G63" s="81"/>
      <c r="H63" s="80"/>
      <c r="I63" s="81"/>
      <c r="J63" s="3"/>
      <c r="K63" s="5"/>
      <c r="L63" s="3"/>
      <c r="M63" s="5"/>
      <c r="N63" s="3"/>
      <c r="O63" s="5"/>
      <c r="P63" s="3"/>
      <c r="Q63" s="5"/>
      <c r="R63" s="3"/>
      <c r="S63" s="5"/>
      <c r="T63" s="3"/>
      <c r="U63" s="5"/>
      <c r="V63" s="3"/>
      <c r="W63" s="5"/>
      <c r="X63" s="3"/>
      <c r="Y63" s="5"/>
      <c r="Z63" s="3"/>
      <c r="AA63" s="5"/>
      <c r="AB63" s="3"/>
      <c r="AC63" s="5"/>
      <c r="AD63" s="3"/>
      <c r="AE63" s="5"/>
      <c r="AF63" s="3"/>
      <c r="AG63" s="5"/>
      <c r="AH63" s="3"/>
      <c r="AI63" s="5"/>
      <c r="AJ63" s="3"/>
      <c r="AK63" s="5"/>
      <c r="AL63" s="3"/>
      <c r="AM63" s="5"/>
      <c r="AN63" s="183"/>
      <c r="AO63" s="6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40"/>
      <c r="BB63" s="40"/>
      <c r="BX63" s="38"/>
      <c r="BY63" s="38"/>
      <c r="BZ63" s="38"/>
      <c r="CA63" s="39"/>
      <c r="CB63" s="39"/>
      <c r="CC63" s="39"/>
      <c r="CD63" s="39"/>
      <c r="CE63" s="39"/>
      <c r="CF63" s="39"/>
      <c r="CG63" s="42">
        <v>0</v>
      </c>
      <c r="CH63" s="42">
        <v>0</v>
      </c>
      <c r="CI63" s="42"/>
      <c r="CJ63" s="42"/>
      <c r="CK63" s="42"/>
      <c r="CL63" s="42"/>
    </row>
    <row r="64" spans="1:90" s="37" customFormat="1" ht="16.149999999999999" customHeight="1" x14ac:dyDescent="0.2">
      <c r="A64" s="565"/>
      <c r="B64" s="217" t="s">
        <v>47</v>
      </c>
      <c r="C64" s="86">
        <f t="shared" si="4"/>
        <v>0</v>
      </c>
      <c r="D64" s="87">
        <f t="shared" si="7"/>
        <v>0</v>
      </c>
      <c r="E64" s="74">
        <f t="shared" si="7"/>
        <v>0</v>
      </c>
      <c r="F64" s="72"/>
      <c r="G64" s="73"/>
      <c r="H64" s="72"/>
      <c r="I64" s="73"/>
      <c r="J64" s="9"/>
      <c r="K64" s="11"/>
      <c r="L64" s="9"/>
      <c r="M64" s="11"/>
      <c r="N64" s="9"/>
      <c r="O64" s="11"/>
      <c r="P64" s="9"/>
      <c r="Q64" s="11"/>
      <c r="R64" s="9"/>
      <c r="S64" s="11"/>
      <c r="T64" s="9"/>
      <c r="U64" s="11"/>
      <c r="V64" s="9"/>
      <c r="W64" s="11"/>
      <c r="X64" s="9"/>
      <c r="Y64" s="11"/>
      <c r="Z64" s="9"/>
      <c r="AA64" s="11"/>
      <c r="AB64" s="9"/>
      <c r="AC64" s="11"/>
      <c r="AD64" s="9"/>
      <c r="AE64" s="11"/>
      <c r="AF64" s="9"/>
      <c r="AG64" s="11"/>
      <c r="AH64" s="9"/>
      <c r="AI64" s="11"/>
      <c r="AJ64" s="9"/>
      <c r="AK64" s="11"/>
      <c r="AL64" s="9"/>
      <c r="AM64" s="11"/>
      <c r="AN64" s="186"/>
      <c r="AO64" s="6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40"/>
      <c r="BB64" s="40"/>
      <c r="BX64" s="38"/>
      <c r="BY64" s="38"/>
      <c r="BZ64" s="38"/>
      <c r="CA64" s="39"/>
      <c r="CB64" s="39"/>
      <c r="CC64" s="39"/>
      <c r="CD64" s="39"/>
      <c r="CE64" s="39"/>
      <c r="CF64" s="39"/>
      <c r="CG64" s="42">
        <v>0</v>
      </c>
      <c r="CH64" s="42">
        <v>0</v>
      </c>
      <c r="CI64" s="42"/>
      <c r="CJ64" s="42"/>
      <c r="CK64" s="42"/>
      <c r="CL64" s="42"/>
    </row>
    <row r="65" spans="1:90" s="37" customFormat="1" ht="16.149999999999999" customHeight="1" x14ac:dyDescent="0.2">
      <c r="A65" s="618" t="s">
        <v>67</v>
      </c>
      <c r="B65" s="182" t="s">
        <v>35</v>
      </c>
      <c r="C65" s="90">
        <f t="shared" si="4"/>
        <v>0</v>
      </c>
      <c r="D65" s="91">
        <f t="shared" si="7"/>
        <v>0</v>
      </c>
      <c r="E65" s="2">
        <f t="shared" si="7"/>
        <v>0</v>
      </c>
      <c r="F65" s="80"/>
      <c r="G65" s="81"/>
      <c r="H65" s="80"/>
      <c r="I65" s="81"/>
      <c r="J65" s="3"/>
      <c r="K65" s="5"/>
      <c r="L65" s="3"/>
      <c r="M65" s="5"/>
      <c r="N65" s="3"/>
      <c r="O65" s="5"/>
      <c r="P65" s="3"/>
      <c r="Q65" s="5"/>
      <c r="R65" s="3"/>
      <c r="S65" s="5"/>
      <c r="T65" s="3"/>
      <c r="U65" s="5"/>
      <c r="V65" s="3"/>
      <c r="W65" s="5"/>
      <c r="X65" s="3"/>
      <c r="Y65" s="5"/>
      <c r="Z65" s="3"/>
      <c r="AA65" s="5"/>
      <c r="AB65" s="3"/>
      <c r="AC65" s="5"/>
      <c r="AD65" s="3"/>
      <c r="AE65" s="5"/>
      <c r="AF65" s="3"/>
      <c r="AG65" s="5"/>
      <c r="AH65" s="3"/>
      <c r="AI65" s="5"/>
      <c r="AJ65" s="3"/>
      <c r="AK65" s="5"/>
      <c r="AL65" s="3"/>
      <c r="AM65" s="5"/>
      <c r="AN65" s="183"/>
      <c r="AO65" s="6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40"/>
      <c r="BB65" s="40"/>
      <c r="BX65" s="38"/>
      <c r="BY65" s="38"/>
      <c r="BZ65" s="38"/>
      <c r="CA65" s="39"/>
      <c r="CB65" s="39"/>
      <c r="CC65" s="39"/>
      <c r="CD65" s="39"/>
      <c r="CE65" s="39"/>
      <c r="CF65" s="39"/>
      <c r="CG65" s="42">
        <v>0</v>
      </c>
      <c r="CH65" s="42">
        <v>0</v>
      </c>
      <c r="CI65" s="42"/>
      <c r="CJ65" s="42"/>
      <c r="CK65" s="42"/>
      <c r="CL65" s="42"/>
    </row>
    <row r="66" spans="1:90" s="37" customFormat="1" ht="16.149999999999999" customHeight="1" x14ac:dyDescent="0.2">
      <c r="A66" s="564"/>
      <c r="B66" s="212" t="s">
        <v>47</v>
      </c>
      <c r="C66" s="114">
        <f t="shared" si="4"/>
        <v>0</v>
      </c>
      <c r="D66" s="115">
        <f t="shared" si="7"/>
        <v>0</v>
      </c>
      <c r="E66" s="69">
        <f t="shared" si="7"/>
        <v>0</v>
      </c>
      <c r="F66" s="43"/>
      <c r="G66" s="44"/>
      <c r="H66" s="43"/>
      <c r="I66" s="44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7"/>
      <c r="AE66" s="8"/>
      <c r="AF66" s="7"/>
      <c r="AG66" s="8"/>
      <c r="AH66" s="7"/>
      <c r="AI66" s="8"/>
      <c r="AJ66" s="7"/>
      <c r="AK66" s="8"/>
      <c r="AL66" s="7"/>
      <c r="AM66" s="8"/>
      <c r="AN66" s="185"/>
      <c r="AO66" s="6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40"/>
      <c r="BB66" s="40"/>
      <c r="BX66" s="38"/>
      <c r="BY66" s="38"/>
      <c r="BZ66" s="38"/>
      <c r="CA66" s="39"/>
      <c r="CB66" s="39"/>
      <c r="CC66" s="39"/>
      <c r="CD66" s="39"/>
      <c r="CE66" s="39"/>
      <c r="CF66" s="39"/>
      <c r="CG66" s="42">
        <v>0</v>
      </c>
      <c r="CH66" s="42">
        <v>0</v>
      </c>
      <c r="CI66" s="42"/>
      <c r="CJ66" s="42"/>
      <c r="CK66" s="42"/>
      <c r="CL66" s="42"/>
    </row>
    <row r="67" spans="1:90" s="37" customFormat="1" ht="16.149999999999999" customHeight="1" x14ac:dyDescent="0.2">
      <c r="A67" s="564"/>
      <c r="B67" s="212" t="s">
        <v>36</v>
      </c>
      <c r="C67" s="114">
        <f t="shared" si="4"/>
        <v>0</v>
      </c>
      <c r="D67" s="115">
        <f t="shared" si="7"/>
        <v>0</v>
      </c>
      <c r="E67" s="69">
        <f t="shared" si="7"/>
        <v>0</v>
      </c>
      <c r="F67" s="43"/>
      <c r="G67" s="44"/>
      <c r="H67" s="43"/>
      <c r="I67" s="44"/>
      <c r="J67" s="7"/>
      <c r="K67" s="8"/>
      <c r="L67" s="7"/>
      <c r="M67" s="8"/>
      <c r="N67" s="7"/>
      <c r="O67" s="8"/>
      <c r="P67" s="7"/>
      <c r="Q67" s="8"/>
      <c r="R67" s="7"/>
      <c r="S67" s="8"/>
      <c r="T67" s="7"/>
      <c r="U67" s="8"/>
      <c r="V67" s="7"/>
      <c r="W67" s="8"/>
      <c r="X67" s="7"/>
      <c r="Y67" s="8"/>
      <c r="Z67" s="7"/>
      <c r="AA67" s="8"/>
      <c r="AB67" s="7"/>
      <c r="AC67" s="8"/>
      <c r="AD67" s="7"/>
      <c r="AE67" s="8"/>
      <c r="AF67" s="7"/>
      <c r="AG67" s="8"/>
      <c r="AH67" s="7"/>
      <c r="AI67" s="8"/>
      <c r="AJ67" s="7"/>
      <c r="AK67" s="8"/>
      <c r="AL67" s="7"/>
      <c r="AM67" s="8"/>
      <c r="AN67" s="185"/>
      <c r="AO67" s="6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40"/>
      <c r="BB67" s="40"/>
      <c r="BX67" s="38"/>
      <c r="BY67" s="38"/>
      <c r="BZ67" s="38"/>
      <c r="CA67" s="39"/>
      <c r="CB67" s="39"/>
      <c r="CC67" s="39"/>
      <c r="CD67" s="39"/>
      <c r="CE67" s="39"/>
      <c r="CF67" s="39"/>
      <c r="CG67" s="42">
        <v>0</v>
      </c>
      <c r="CH67" s="42">
        <v>0</v>
      </c>
      <c r="CI67" s="42"/>
      <c r="CJ67" s="42"/>
      <c r="CK67" s="42"/>
      <c r="CL67" s="42"/>
    </row>
    <row r="68" spans="1:90" s="37" customFormat="1" ht="16.149999999999999" customHeight="1" x14ac:dyDescent="0.2">
      <c r="A68" s="564"/>
      <c r="B68" s="212" t="s">
        <v>62</v>
      </c>
      <c r="C68" s="114">
        <f t="shared" si="4"/>
        <v>0</v>
      </c>
      <c r="D68" s="115">
        <f t="shared" si="7"/>
        <v>0</v>
      </c>
      <c r="E68" s="69">
        <f t="shared" si="7"/>
        <v>0</v>
      </c>
      <c r="F68" s="43"/>
      <c r="G68" s="44"/>
      <c r="H68" s="43"/>
      <c r="I68" s="44"/>
      <c r="J68" s="7"/>
      <c r="K68" s="8"/>
      <c r="L68" s="7"/>
      <c r="M68" s="8"/>
      <c r="N68" s="7"/>
      <c r="O68" s="8"/>
      <c r="P68" s="7"/>
      <c r="Q68" s="8"/>
      <c r="R68" s="7"/>
      <c r="S68" s="8"/>
      <c r="T68" s="7"/>
      <c r="U68" s="8"/>
      <c r="V68" s="7"/>
      <c r="W68" s="8"/>
      <c r="X68" s="7"/>
      <c r="Y68" s="8"/>
      <c r="Z68" s="7"/>
      <c r="AA68" s="8"/>
      <c r="AB68" s="7"/>
      <c r="AC68" s="8"/>
      <c r="AD68" s="7"/>
      <c r="AE68" s="8"/>
      <c r="AF68" s="7"/>
      <c r="AG68" s="8"/>
      <c r="AH68" s="7"/>
      <c r="AI68" s="8"/>
      <c r="AJ68" s="7"/>
      <c r="AK68" s="8"/>
      <c r="AL68" s="7"/>
      <c r="AM68" s="8"/>
      <c r="AN68" s="185"/>
      <c r="AO68" s="6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40"/>
      <c r="BB68" s="40"/>
      <c r="BX68" s="38"/>
      <c r="BY68" s="38"/>
      <c r="BZ68" s="38"/>
      <c r="CA68" s="39"/>
      <c r="CB68" s="39"/>
      <c r="CC68" s="39"/>
      <c r="CD68" s="39"/>
      <c r="CE68" s="39"/>
      <c r="CF68" s="39"/>
      <c r="CG68" s="42">
        <v>0</v>
      </c>
      <c r="CH68" s="42">
        <v>0</v>
      </c>
      <c r="CI68" s="42"/>
      <c r="CJ68" s="42"/>
      <c r="CK68" s="42"/>
      <c r="CL68" s="42"/>
    </row>
    <row r="69" spans="1:90" s="37" customFormat="1" ht="16.149999999999999" customHeight="1" x14ac:dyDescent="0.2">
      <c r="A69" s="564"/>
      <c r="B69" s="212" t="s">
        <v>39</v>
      </c>
      <c r="C69" s="114">
        <f t="shared" si="4"/>
        <v>0</v>
      </c>
      <c r="D69" s="115">
        <f t="shared" si="7"/>
        <v>0</v>
      </c>
      <c r="E69" s="69">
        <f t="shared" si="7"/>
        <v>0</v>
      </c>
      <c r="F69" s="43"/>
      <c r="G69" s="44"/>
      <c r="H69" s="43"/>
      <c r="I69" s="44"/>
      <c r="J69" s="7"/>
      <c r="K69" s="8"/>
      <c r="L69" s="7"/>
      <c r="M69" s="8"/>
      <c r="N69" s="7"/>
      <c r="O69" s="8"/>
      <c r="P69" s="7"/>
      <c r="Q69" s="8"/>
      <c r="R69" s="7"/>
      <c r="S69" s="8"/>
      <c r="T69" s="7"/>
      <c r="U69" s="8"/>
      <c r="V69" s="7"/>
      <c r="W69" s="8"/>
      <c r="X69" s="7"/>
      <c r="Y69" s="8"/>
      <c r="Z69" s="7"/>
      <c r="AA69" s="8"/>
      <c r="AB69" s="7"/>
      <c r="AC69" s="8"/>
      <c r="AD69" s="7"/>
      <c r="AE69" s="8"/>
      <c r="AF69" s="7"/>
      <c r="AG69" s="8"/>
      <c r="AH69" s="7"/>
      <c r="AI69" s="8"/>
      <c r="AJ69" s="7"/>
      <c r="AK69" s="8"/>
      <c r="AL69" s="7"/>
      <c r="AM69" s="8"/>
      <c r="AN69" s="185"/>
      <c r="AO69" s="6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40"/>
      <c r="BB69" s="40"/>
      <c r="BX69" s="38"/>
      <c r="BY69" s="38"/>
      <c r="BZ69" s="38"/>
      <c r="CA69" s="39"/>
      <c r="CB69" s="39"/>
      <c r="CC69" s="39"/>
      <c r="CD69" s="39"/>
      <c r="CE69" s="39"/>
      <c r="CF69" s="39"/>
      <c r="CG69" s="42">
        <v>0</v>
      </c>
      <c r="CH69" s="42">
        <v>0</v>
      </c>
      <c r="CI69" s="42"/>
      <c r="CJ69" s="42"/>
      <c r="CK69" s="42"/>
      <c r="CL69" s="42"/>
    </row>
    <row r="70" spans="1:90" s="37" customFormat="1" ht="16.149999999999999" customHeight="1" x14ac:dyDescent="0.2">
      <c r="A70" s="565"/>
      <c r="B70" s="217" t="s">
        <v>40</v>
      </c>
      <c r="C70" s="86">
        <f t="shared" si="4"/>
        <v>0</v>
      </c>
      <c r="D70" s="87">
        <f t="shared" si="7"/>
        <v>0</v>
      </c>
      <c r="E70" s="74">
        <f t="shared" si="7"/>
        <v>0</v>
      </c>
      <c r="F70" s="72"/>
      <c r="G70" s="73"/>
      <c r="H70" s="72"/>
      <c r="I70" s="73"/>
      <c r="J70" s="9"/>
      <c r="K70" s="11"/>
      <c r="L70" s="9"/>
      <c r="M70" s="11"/>
      <c r="N70" s="9"/>
      <c r="O70" s="11"/>
      <c r="P70" s="9"/>
      <c r="Q70" s="11"/>
      <c r="R70" s="9"/>
      <c r="S70" s="11"/>
      <c r="T70" s="9"/>
      <c r="U70" s="11"/>
      <c r="V70" s="9"/>
      <c r="W70" s="11"/>
      <c r="X70" s="9"/>
      <c r="Y70" s="11"/>
      <c r="Z70" s="9"/>
      <c r="AA70" s="11"/>
      <c r="AB70" s="9"/>
      <c r="AC70" s="11"/>
      <c r="AD70" s="9"/>
      <c r="AE70" s="11"/>
      <c r="AF70" s="9"/>
      <c r="AG70" s="11"/>
      <c r="AH70" s="9"/>
      <c r="AI70" s="11"/>
      <c r="AJ70" s="9"/>
      <c r="AK70" s="11"/>
      <c r="AL70" s="9"/>
      <c r="AM70" s="11"/>
      <c r="AN70" s="186"/>
      <c r="AO70" s="6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40"/>
      <c r="BB70" s="40"/>
      <c r="BX70" s="38"/>
      <c r="BY70" s="38"/>
      <c r="BZ70" s="38"/>
      <c r="CA70" s="39"/>
      <c r="CB70" s="39"/>
      <c r="CC70" s="39"/>
      <c r="CD70" s="39"/>
      <c r="CE70" s="39"/>
      <c r="CF70" s="39"/>
      <c r="CG70" s="42">
        <v>0</v>
      </c>
      <c r="CH70" s="42">
        <v>0</v>
      </c>
      <c r="CI70" s="42"/>
      <c r="CJ70" s="42"/>
      <c r="CK70" s="42"/>
      <c r="CL70" s="42"/>
    </row>
    <row r="71" spans="1:90" s="37" customFormat="1" ht="31.15" customHeight="1" x14ac:dyDescent="0.2">
      <c r="A71" s="366" t="s">
        <v>68</v>
      </c>
      <c r="B71" s="367"/>
      <c r="C71" s="367"/>
      <c r="D71" s="195"/>
      <c r="E71" s="195"/>
      <c r="F71" s="195"/>
      <c r="G71" s="196"/>
      <c r="H71" s="196"/>
      <c r="I71" s="196"/>
      <c r="J71" s="196"/>
      <c r="K71" s="197"/>
      <c r="L71" s="197"/>
      <c r="M71" s="49"/>
      <c r="N71" s="198"/>
      <c r="O71" s="157"/>
      <c r="P71" s="157"/>
      <c r="Q71" s="157"/>
      <c r="R71" s="157"/>
      <c r="S71" s="157"/>
      <c r="T71" s="157"/>
      <c r="U71" s="157"/>
      <c r="V71" s="175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77"/>
      <c r="AP71" s="177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X71" s="38"/>
      <c r="BY71" s="38"/>
      <c r="BZ71" s="38"/>
      <c r="CA71" s="39"/>
      <c r="CB71" s="39"/>
      <c r="CC71" s="39"/>
      <c r="CD71" s="39"/>
      <c r="CE71" s="39"/>
      <c r="CF71" s="39"/>
      <c r="CG71" s="42"/>
      <c r="CH71" s="42"/>
      <c r="CI71" s="42"/>
      <c r="CJ71" s="42"/>
      <c r="CK71" s="42"/>
      <c r="CL71" s="42"/>
    </row>
    <row r="72" spans="1:90" s="37" customFormat="1" ht="31.15" customHeight="1" x14ac:dyDescent="0.2">
      <c r="A72" s="639" t="s">
        <v>69</v>
      </c>
      <c r="B72" s="625"/>
      <c r="C72" s="626" t="s">
        <v>70</v>
      </c>
      <c r="D72" s="628"/>
      <c r="E72" s="626" t="s">
        <v>71</v>
      </c>
      <c r="F72" s="648"/>
      <c r="G72" s="649" t="s">
        <v>72</v>
      </c>
      <c r="H72" s="628"/>
      <c r="I72" s="626" t="s">
        <v>73</v>
      </c>
      <c r="J72" s="628"/>
      <c r="K72" s="199"/>
      <c r="L72" s="49"/>
      <c r="M72" s="49"/>
      <c r="N72" s="49"/>
      <c r="O72" s="49"/>
      <c r="P72" s="49"/>
      <c r="Q72" s="157"/>
      <c r="R72" s="157"/>
      <c r="S72" s="157"/>
      <c r="T72" s="157"/>
      <c r="U72" s="157"/>
      <c r="V72" s="157"/>
      <c r="W72" s="157"/>
      <c r="X72" s="308"/>
      <c r="Y72" s="309"/>
      <c r="Z72" s="309"/>
      <c r="AA72" s="309"/>
      <c r="AB72" s="309"/>
      <c r="AC72" s="309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77"/>
      <c r="AP72" s="177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X72" s="38"/>
      <c r="BY72" s="38"/>
      <c r="BZ72" s="38"/>
      <c r="CA72" s="39"/>
      <c r="CB72" s="39"/>
      <c r="CC72" s="39"/>
      <c r="CD72" s="39"/>
      <c r="CE72" s="39"/>
      <c r="CF72" s="39"/>
      <c r="CG72" s="42"/>
      <c r="CH72" s="42"/>
      <c r="CI72" s="42"/>
      <c r="CJ72" s="42"/>
      <c r="CK72" s="42"/>
      <c r="CL72" s="42"/>
    </row>
    <row r="73" spans="1:90" s="37" customFormat="1" ht="31.15" customHeight="1" x14ac:dyDescent="0.2">
      <c r="A73" s="604"/>
      <c r="B73" s="580"/>
      <c r="C73" s="202" t="s">
        <v>74</v>
      </c>
      <c r="D73" s="203" t="s">
        <v>75</v>
      </c>
      <c r="E73" s="202" t="s">
        <v>74</v>
      </c>
      <c r="F73" s="204" t="s">
        <v>75</v>
      </c>
      <c r="G73" s="310" t="s">
        <v>74</v>
      </c>
      <c r="H73" s="203" t="s">
        <v>75</v>
      </c>
      <c r="I73" s="310" t="s">
        <v>74</v>
      </c>
      <c r="J73" s="203" t="s">
        <v>75</v>
      </c>
      <c r="K73" s="50"/>
      <c r="L73" s="49"/>
      <c r="M73" s="49"/>
      <c r="N73" s="49"/>
      <c r="O73" s="49"/>
      <c r="P73" s="49"/>
      <c r="Q73" s="157"/>
      <c r="R73" s="157"/>
      <c r="S73" s="157"/>
      <c r="T73" s="157"/>
      <c r="U73" s="157"/>
      <c r="V73" s="157"/>
      <c r="W73" s="157"/>
      <c r="X73" s="308"/>
      <c r="Y73" s="309"/>
      <c r="Z73" s="309"/>
      <c r="AA73" s="309"/>
      <c r="AB73" s="309"/>
      <c r="AC73" s="309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77"/>
      <c r="AP73" s="177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X73" s="38"/>
      <c r="BY73" s="38"/>
      <c r="BZ73" s="38"/>
      <c r="CA73" s="39"/>
      <c r="CB73" s="39"/>
      <c r="CC73" s="39"/>
      <c r="CD73" s="39"/>
      <c r="CE73" s="39"/>
      <c r="CF73" s="39"/>
      <c r="CG73" s="42"/>
      <c r="CH73" s="42"/>
      <c r="CI73" s="42"/>
      <c r="CJ73" s="42"/>
      <c r="CK73" s="42"/>
      <c r="CL73" s="42"/>
    </row>
    <row r="74" spans="1:90" s="37" customFormat="1" ht="16.149999999999999" customHeight="1" x14ac:dyDescent="0.2">
      <c r="A74" s="650" t="s">
        <v>76</v>
      </c>
      <c r="B74" s="651"/>
      <c r="C74" s="208"/>
      <c r="D74" s="209"/>
      <c r="E74" s="208"/>
      <c r="F74" s="210"/>
      <c r="G74" s="211"/>
      <c r="H74" s="209"/>
      <c r="I74" s="211"/>
      <c r="J74" s="209"/>
      <c r="K74" s="50"/>
      <c r="L74" s="49"/>
      <c r="M74" s="49"/>
      <c r="N74" s="49"/>
      <c r="O74" s="49"/>
      <c r="P74" s="49"/>
      <c r="Q74" s="157"/>
      <c r="R74" s="157"/>
      <c r="S74" s="157"/>
      <c r="T74" s="157"/>
      <c r="U74" s="157"/>
      <c r="V74" s="157"/>
      <c r="W74" s="157"/>
      <c r="X74" s="308"/>
      <c r="Y74" s="309"/>
      <c r="Z74" s="309"/>
      <c r="AA74" s="309"/>
      <c r="AB74" s="309"/>
      <c r="AC74" s="309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77"/>
      <c r="AP74" s="177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X74" s="38"/>
      <c r="BY74" s="38"/>
      <c r="BZ74" s="38"/>
      <c r="CA74" s="39"/>
      <c r="CB74" s="39"/>
      <c r="CC74" s="39"/>
      <c r="CD74" s="39"/>
      <c r="CE74" s="39"/>
      <c r="CF74" s="39"/>
      <c r="CG74" s="42"/>
      <c r="CH74" s="42"/>
      <c r="CI74" s="42"/>
      <c r="CJ74" s="42"/>
      <c r="CK74" s="42"/>
      <c r="CL74" s="42"/>
    </row>
    <row r="75" spans="1:90" s="37" customFormat="1" ht="16.149999999999999" customHeight="1" x14ac:dyDescent="0.2">
      <c r="A75" s="652" t="s">
        <v>77</v>
      </c>
      <c r="B75" s="653"/>
      <c r="C75" s="213"/>
      <c r="D75" s="214"/>
      <c r="E75" s="213"/>
      <c r="F75" s="215"/>
      <c r="G75" s="216"/>
      <c r="H75" s="214"/>
      <c r="I75" s="216"/>
      <c r="J75" s="214"/>
      <c r="K75" s="50"/>
      <c r="L75" s="49"/>
      <c r="M75" s="49"/>
      <c r="N75" s="49"/>
      <c r="O75" s="49"/>
      <c r="P75" s="49"/>
      <c r="Q75" s="157"/>
      <c r="R75" s="157"/>
      <c r="S75" s="157"/>
      <c r="T75" s="157"/>
      <c r="U75" s="157"/>
      <c r="V75" s="157"/>
      <c r="W75" s="157"/>
      <c r="X75" s="308"/>
      <c r="Y75" s="309"/>
      <c r="Z75" s="309"/>
      <c r="AA75" s="309"/>
      <c r="AB75" s="309"/>
      <c r="AC75" s="309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77"/>
      <c r="AP75" s="177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X75" s="38"/>
      <c r="BY75" s="38"/>
      <c r="BZ75" s="38"/>
      <c r="CA75" s="39"/>
      <c r="CB75" s="39"/>
      <c r="CC75" s="39"/>
      <c r="CD75" s="39"/>
      <c r="CE75" s="39"/>
      <c r="CF75" s="39"/>
      <c r="CG75" s="42"/>
      <c r="CH75" s="42"/>
      <c r="CI75" s="42"/>
      <c r="CJ75" s="42"/>
      <c r="CK75" s="42"/>
      <c r="CL75" s="42"/>
    </row>
    <row r="76" spans="1:90" s="37" customFormat="1" ht="16.149999999999999" customHeight="1" x14ac:dyDescent="0.2">
      <c r="A76" s="652" t="s">
        <v>78</v>
      </c>
      <c r="B76" s="653"/>
      <c r="C76" s="213"/>
      <c r="D76" s="214"/>
      <c r="E76" s="213"/>
      <c r="F76" s="215"/>
      <c r="G76" s="216"/>
      <c r="H76" s="214"/>
      <c r="I76" s="216"/>
      <c r="J76" s="214"/>
      <c r="K76" s="50"/>
      <c r="L76" s="49"/>
      <c r="M76" s="49"/>
      <c r="N76" s="49"/>
      <c r="O76" s="49"/>
      <c r="P76" s="49"/>
      <c r="Q76" s="157"/>
      <c r="R76" s="157"/>
      <c r="S76" s="157"/>
      <c r="T76" s="157"/>
      <c r="U76" s="157"/>
      <c r="V76" s="157"/>
      <c r="W76" s="157"/>
      <c r="X76" s="308"/>
      <c r="Y76" s="309"/>
      <c r="Z76" s="309"/>
      <c r="AA76" s="309"/>
      <c r="AB76" s="309"/>
      <c r="AC76" s="309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77"/>
      <c r="AP76" s="177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X76" s="38"/>
      <c r="BY76" s="38"/>
      <c r="BZ76" s="38"/>
      <c r="CA76" s="39"/>
      <c r="CB76" s="39"/>
      <c r="CC76" s="39"/>
      <c r="CD76" s="39"/>
      <c r="CE76" s="39"/>
      <c r="CF76" s="39"/>
      <c r="CG76" s="42"/>
      <c r="CH76" s="42"/>
      <c r="CI76" s="42"/>
      <c r="CJ76" s="42"/>
      <c r="CK76" s="42"/>
      <c r="CL76" s="42"/>
    </row>
    <row r="77" spans="1:90" s="37" customFormat="1" ht="16.149999999999999" customHeight="1" x14ac:dyDescent="0.2">
      <c r="A77" s="654" t="s">
        <v>79</v>
      </c>
      <c r="B77" s="655"/>
      <c r="C77" s="9"/>
      <c r="D77" s="190"/>
      <c r="E77" s="9"/>
      <c r="F77" s="218"/>
      <c r="G77" s="12"/>
      <c r="H77" s="190"/>
      <c r="I77" s="12"/>
      <c r="J77" s="190"/>
      <c r="K77" s="50"/>
      <c r="L77" s="49"/>
      <c r="M77" s="49"/>
      <c r="N77" s="49"/>
      <c r="O77" s="49"/>
      <c r="P77" s="49"/>
      <c r="Q77" s="157"/>
      <c r="R77" s="157"/>
      <c r="S77" s="157"/>
      <c r="T77" s="157"/>
      <c r="U77" s="157"/>
      <c r="V77" s="157"/>
      <c r="W77" s="157"/>
      <c r="X77" s="308"/>
      <c r="Y77" s="309"/>
      <c r="Z77" s="309"/>
      <c r="AA77" s="309"/>
      <c r="AB77" s="309"/>
      <c r="AC77" s="309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77"/>
      <c r="AP77" s="177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X77" s="38"/>
      <c r="BY77" s="38"/>
      <c r="BZ77" s="38"/>
      <c r="CA77" s="39"/>
      <c r="CB77" s="39"/>
      <c r="CC77" s="39"/>
      <c r="CD77" s="39"/>
      <c r="CE77" s="39"/>
      <c r="CF77" s="39"/>
      <c r="CG77" s="42"/>
      <c r="CH77" s="42"/>
      <c r="CI77" s="42"/>
      <c r="CJ77" s="42"/>
      <c r="CK77" s="42"/>
      <c r="CL77" s="42"/>
    </row>
    <row r="78" spans="1:90" s="37" customFormat="1" ht="31.15" customHeight="1" x14ac:dyDescent="0.2">
      <c r="A78" s="219" t="s">
        <v>80</v>
      </c>
      <c r="B78" s="220"/>
      <c r="C78" s="221"/>
      <c r="D78" s="221"/>
      <c r="E78" s="221"/>
      <c r="F78" s="221"/>
      <c r="G78" s="221"/>
      <c r="H78" s="221"/>
      <c r="I78" s="222"/>
      <c r="J78" s="220"/>
      <c r="K78" s="197"/>
      <c r="L78" s="197"/>
      <c r="M78" s="49"/>
      <c r="N78" s="223"/>
      <c r="O78" s="157"/>
      <c r="P78" s="157"/>
      <c r="Q78" s="157"/>
      <c r="R78" s="157"/>
      <c r="S78" s="157"/>
      <c r="T78" s="157"/>
      <c r="U78" s="157"/>
      <c r="V78" s="175"/>
      <c r="W78" s="157"/>
      <c r="X78" s="311"/>
      <c r="Y78" s="311"/>
      <c r="Z78" s="311"/>
      <c r="AA78" s="311"/>
      <c r="AB78" s="311"/>
      <c r="AC78" s="311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77"/>
      <c r="AP78" s="177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X78" s="38"/>
      <c r="BY78" s="38"/>
      <c r="BZ78" s="38"/>
      <c r="CA78" s="39"/>
      <c r="CB78" s="39"/>
      <c r="CC78" s="39"/>
      <c r="CD78" s="39"/>
      <c r="CE78" s="39"/>
      <c r="CF78" s="39"/>
      <c r="CG78" s="42"/>
      <c r="CH78" s="42"/>
      <c r="CI78" s="42"/>
      <c r="CJ78" s="42"/>
      <c r="CK78" s="42"/>
      <c r="CL78" s="42"/>
    </row>
    <row r="79" spans="1:90" s="37" customFormat="1" ht="31.15" customHeight="1" x14ac:dyDescent="0.2">
      <c r="A79" s="130" t="s">
        <v>81</v>
      </c>
      <c r="B79" s="225"/>
      <c r="C79" s="225"/>
      <c r="D79" s="225"/>
      <c r="E79" s="226"/>
      <c r="F79" s="226"/>
      <c r="G79" s="226"/>
      <c r="H79" s="226"/>
      <c r="I79" s="227"/>
      <c r="J79" s="227"/>
      <c r="K79" s="228"/>
      <c r="L79" s="227"/>
      <c r="M79" s="229"/>
      <c r="N79" s="229"/>
      <c r="O79" s="157"/>
      <c r="P79" s="157"/>
      <c r="Q79" s="157"/>
      <c r="R79" s="157"/>
      <c r="S79" s="157"/>
      <c r="T79" s="157"/>
      <c r="U79" s="157"/>
      <c r="V79" s="308"/>
      <c r="W79" s="312"/>
      <c r="X79" s="311"/>
      <c r="Y79" s="311"/>
      <c r="Z79" s="311"/>
      <c r="AA79" s="311"/>
      <c r="AB79" s="311"/>
      <c r="AC79" s="311"/>
      <c r="AD79" s="157"/>
      <c r="AE79" s="157"/>
      <c r="AF79" s="157"/>
      <c r="AG79" s="157"/>
      <c r="AH79" s="311"/>
      <c r="AI79" s="311"/>
      <c r="AJ79" s="311"/>
      <c r="AK79" s="311"/>
      <c r="AL79" s="157"/>
      <c r="AM79" s="157"/>
      <c r="AN79" s="157"/>
      <c r="AO79" s="157"/>
      <c r="AP79" s="157"/>
      <c r="BX79" s="38"/>
      <c r="BY79" s="38"/>
      <c r="BZ79" s="38"/>
      <c r="CA79" s="39"/>
      <c r="CB79" s="39"/>
      <c r="CC79" s="39"/>
      <c r="CD79" s="39"/>
      <c r="CE79" s="39"/>
      <c r="CF79" s="39"/>
      <c r="CG79" s="42"/>
      <c r="CH79" s="42"/>
      <c r="CI79" s="42"/>
      <c r="CJ79" s="42"/>
      <c r="CK79" s="42"/>
      <c r="CL79" s="42"/>
    </row>
    <row r="80" spans="1:90" s="37" customFormat="1" ht="24.6" customHeight="1" x14ac:dyDescent="0.2">
      <c r="A80" s="618" t="s">
        <v>82</v>
      </c>
      <c r="B80" s="618" t="s">
        <v>83</v>
      </c>
      <c r="C80" s="644" t="s">
        <v>84</v>
      </c>
      <c r="D80" s="656" t="s">
        <v>85</v>
      </c>
      <c r="E80" s="313"/>
      <c r="F80" s="314"/>
      <c r="G80" s="315"/>
      <c r="H80" s="315"/>
      <c r="I80" s="157"/>
      <c r="J80" s="157"/>
      <c r="K80" s="157"/>
      <c r="L80" s="157"/>
      <c r="M80" s="157"/>
      <c r="N80" s="157"/>
      <c r="O80" s="157"/>
      <c r="P80" s="157"/>
      <c r="Q80" s="175"/>
      <c r="R80" s="157"/>
      <c r="S80" s="157"/>
      <c r="T80" s="157"/>
      <c r="U80" s="59"/>
      <c r="V80" s="316"/>
      <c r="W80" s="316"/>
      <c r="X80" s="60"/>
      <c r="Y80" s="60"/>
      <c r="Z80" s="235"/>
      <c r="AA80" s="235"/>
      <c r="AB80" s="235"/>
      <c r="AC80" s="157"/>
      <c r="AD80" s="157"/>
      <c r="AE80" s="157"/>
      <c r="AF80" s="157"/>
      <c r="AG80" s="59"/>
      <c r="AH80" s="316"/>
      <c r="AI80" s="316"/>
      <c r="AJ80" s="316"/>
      <c r="AK80" s="317"/>
      <c r="BX80" s="38"/>
      <c r="BY80" s="38"/>
      <c r="BZ80" s="38"/>
      <c r="CA80" s="39"/>
      <c r="CB80" s="39"/>
      <c r="CC80" s="39"/>
      <c r="CD80" s="39"/>
      <c r="CE80" s="39"/>
      <c r="CF80" s="39"/>
      <c r="CG80" s="42"/>
      <c r="CH80" s="42"/>
      <c r="CI80" s="42"/>
      <c r="CJ80" s="42"/>
      <c r="CK80" s="42"/>
      <c r="CL80" s="42"/>
    </row>
    <row r="81" spans="1:90" s="37" customFormat="1" ht="24.6" customHeight="1" x14ac:dyDescent="0.2">
      <c r="A81" s="565"/>
      <c r="B81" s="565"/>
      <c r="C81" s="616"/>
      <c r="D81" s="657"/>
      <c r="E81" s="56"/>
      <c r="F81" s="157"/>
      <c r="G81" s="157"/>
      <c r="H81" s="237"/>
      <c r="I81" s="238"/>
      <c r="J81" s="238"/>
      <c r="K81" s="157"/>
      <c r="L81" s="157"/>
      <c r="M81" s="157"/>
      <c r="N81" s="157"/>
      <c r="O81" s="157"/>
      <c r="P81" s="157"/>
      <c r="Q81" s="157"/>
      <c r="R81" s="157"/>
      <c r="S81" s="175"/>
      <c r="T81" s="157"/>
      <c r="U81" s="157"/>
      <c r="V81" s="311"/>
      <c r="W81" s="316"/>
      <c r="X81" s="316"/>
      <c r="Y81" s="316"/>
      <c r="Z81" s="316"/>
      <c r="AA81" s="316"/>
      <c r="AB81" s="311"/>
      <c r="AC81" s="157"/>
      <c r="AD81" s="157"/>
      <c r="AE81" s="157"/>
      <c r="AF81" s="157"/>
      <c r="AG81" s="157"/>
      <c r="AH81" s="311"/>
      <c r="AI81" s="316"/>
      <c r="AJ81" s="316"/>
      <c r="AK81" s="317"/>
      <c r="BX81" s="38"/>
      <c r="BY81" s="38"/>
      <c r="BZ81" s="38"/>
      <c r="CA81" s="39"/>
      <c r="CB81" s="39"/>
      <c r="CC81" s="39"/>
      <c r="CD81" s="39"/>
      <c r="CE81" s="39"/>
      <c r="CF81" s="39"/>
      <c r="CG81" s="42"/>
      <c r="CH81" s="42"/>
      <c r="CI81" s="42"/>
      <c r="CJ81" s="42"/>
      <c r="CK81" s="42"/>
      <c r="CL81" s="42"/>
    </row>
    <row r="82" spans="1:90" s="37" customFormat="1" ht="16.149999999999999" customHeight="1" x14ac:dyDescent="0.2">
      <c r="A82" s="239" t="s">
        <v>86</v>
      </c>
      <c r="B82" s="240">
        <v>51</v>
      </c>
      <c r="C82" s="241">
        <v>9</v>
      </c>
      <c r="D82" s="242"/>
      <c r="E82" s="56"/>
      <c r="F82" s="157"/>
      <c r="G82" s="157"/>
      <c r="H82" s="237"/>
      <c r="I82" s="238"/>
      <c r="J82" s="238"/>
      <c r="K82" s="157"/>
      <c r="L82" s="157"/>
      <c r="M82" s="157"/>
      <c r="N82" s="157"/>
      <c r="O82" s="157"/>
      <c r="P82" s="157"/>
      <c r="Q82" s="157"/>
      <c r="R82" s="157"/>
      <c r="S82" s="175"/>
      <c r="T82" s="157"/>
      <c r="U82" s="157"/>
      <c r="V82" s="311"/>
      <c r="W82" s="316"/>
      <c r="X82" s="316"/>
      <c r="Y82" s="316"/>
      <c r="Z82" s="316"/>
      <c r="AA82" s="316"/>
      <c r="AB82" s="311"/>
      <c r="AC82" s="157"/>
      <c r="AD82" s="157"/>
      <c r="AE82" s="157"/>
      <c r="AF82" s="157"/>
      <c r="AG82" s="157"/>
      <c r="AH82" s="311"/>
      <c r="AI82" s="316"/>
      <c r="AJ82" s="316"/>
      <c r="AK82" s="317"/>
      <c r="BX82" s="38"/>
      <c r="BY82" s="38"/>
      <c r="BZ82" s="38"/>
      <c r="CA82" s="39"/>
      <c r="CB82" s="39"/>
      <c r="CC82" s="39"/>
      <c r="CD82" s="39"/>
      <c r="CE82" s="39"/>
      <c r="CF82" s="39"/>
      <c r="CG82" s="42"/>
      <c r="CH82" s="42"/>
      <c r="CI82" s="42"/>
      <c r="CJ82" s="42"/>
      <c r="CK82" s="42"/>
      <c r="CL82" s="42"/>
    </row>
    <row r="83" spans="1:90" s="37" customFormat="1" ht="16.149999999999999" customHeight="1" x14ac:dyDescent="0.2">
      <c r="A83" s="243" t="s">
        <v>87</v>
      </c>
      <c r="B83" s="244">
        <v>23</v>
      </c>
      <c r="C83" s="245">
        <v>11</v>
      </c>
      <c r="D83" s="246">
        <v>10</v>
      </c>
      <c r="E83" s="56"/>
      <c r="F83" s="157"/>
      <c r="G83" s="157"/>
      <c r="H83" s="237"/>
      <c r="I83" s="238"/>
      <c r="J83" s="238"/>
      <c r="K83" s="157"/>
      <c r="L83" s="157"/>
      <c r="M83" s="157"/>
      <c r="N83" s="157"/>
      <c r="O83" s="157"/>
      <c r="P83" s="157"/>
      <c r="Q83" s="157"/>
      <c r="R83" s="157"/>
      <c r="S83" s="175"/>
      <c r="T83" s="157"/>
      <c r="U83" s="157"/>
      <c r="V83" s="311"/>
      <c r="W83" s="316"/>
      <c r="X83" s="316"/>
      <c r="Y83" s="316"/>
      <c r="Z83" s="316"/>
      <c r="AA83" s="316"/>
      <c r="AB83" s="311"/>
      <c r="AC83" s="157"/>
      <c r="AD83" s="157"/>
      <c r="AE83" s="157"/>
      <c r="AF83" s="157"/>
      <c r="AG83" s="157"/>
      <c r="AH83" s="311"/>
      <c r="AI83" s="316"/>
      <c r="AJ83" s="316"/>
      <c r="AK83" s="317"/>
      <c r="BX83" s="38"/>
      <c r="BY83" s="38"/>
      <c r="BZ83" s="38"/>
      <c r="CA83" s="39"/>
      <c r="CB83" s="39"/>
      <c r="CC83" s="39"/>
      <c r="CD83" s="39"/>
      <c r="CE83" s="39"/>
      <c r="CF83" s="39"/>
      <c r="CG83" s="42"/>
      <c r="CH83" s="42"/>
      <c r="CI83" s="42"/>
      <c r="CJ83" s="42"/>
      <c r="CK83" s="42"/>
      <c r="CL83" s="42"/>
    </row>
    <row r="84" spans="1:90" s="37" customFormat="1" ht="27.75" customHeight="1" x14ac:dyDescent="0.2">
      <c r="A84" s="247" t="s">
        <v>88</v>
      </c>
      <c r="B84" s="248"/>
      <c r="C84" s="249"/>
      <c r="D84" s="250"/>
      <c r="E84" s="56"/>
      <c r="F84" s="157"/>
      <c r="G84" s="157"/>
      <c r="H84" s="237"/>
      <c r="I84" s="238"/>
      <c r="J84" s="238"/>
      <c r="K84" s="157"/>
      <c r="L84" s="157"/>
      <c r="M84" s="157"/>
      <c r="N84" s="157"/>
      <c r="O84" s="157"/>
      <c r="P84" s="157"/>
      <c r="Q84" s="157"/>
      <c r="R84" s="157"/>
      <c r="S84" s="175"/>
      <c r="T84" s="157"/>
      <c r="U84" s="157"/>
      <c r="V84" s="311"/>
      <c r="W84" s="316"/>
      <c r="X84" s="316"/>
      <c r="Y84" s="316"/>
      <c r="Z84" s="316"/>
      <c r="AA84" s="316"/>
      <c r="AB84" s="311"/>
      <c r="AC84" s="157"/>
      <c r="AD84" s="157"/>
      <c r="AE84" s="157"/>
      <c r="AF84" s="157"/>
      <c r="AG84" s="157"/>
      <c r="AH84" s="311"/>
      <c r="AI84" s="316"/>
      <c r="AJ84" s="316"/>
      <c r="AK84" s="317"/>
      <c r="BX84" s="38"/>
      <c r="BY84" s="38"/>
      <c r="BZ84" s="38"/>
      <c r="CA84" s="39"/>
      <c r="CB84" s="39"/>
      <c r="CC84" s="39"/>
      <c r="CD84" s="39"/>
      <c r="CE84" s="39"/>
      <c r="CF84" s="39"/>
      <c r="CG84" s="42"/>
      <c r="CH84" s="42"/>
      <c r="CI84" s="42"/>
      <c r="CJ84" s="42"/>
      <c r="CK84" s="42"/>
      <c r="CL84" s="42"/>
    </row>
    <row r="85" spans="1:90" s="37" customFormat="1" ht="27.75" customHeight="1" x14ac:dyDescent="0.2">
      <c r="A85" s="247" t="s">
        <v>89</v>
      </c>
      <c r="B85" s="248"/>
      <c r="C85" s="249"/>
      <c r="D85" s="250"/>
      <c r="E85" s="56"/>
      <c r="F85" s="157"/>
      <c r="G85" s="157"/>
      <c r="H85" s="237"/>
      <c r="I85" s="238"/>
      <c r="J85" s="238"/>
      <c r="K85" s="157"/>
      <c r="L85" s="157"/>
      <c r="M85" s="157"/>
      <c r="N85" s="157"/>
      <c r="O85" s="157"/>
      <c r="P85" s="157"/>
      <c r="Q85" s="157"/>
      <c r="R85" s="157"/>
      <c r="S85" s="175"/>
      <c r="T85" s="157"/>
      <c r="U85" s="157"/>
      <c r="V85" s="311"/>
      <c r="W85" s="316"/>
      <c r="X85" s="316"/>
      <c r="Y85" s="316"/>
      <c r="Z85" s="316"/>
      <c r="AA85" s="316"/>
      <c r="AB85" s="311"/>
      <c r="AC85" s="157"/>
      <c r="AD85" s="157"/>
      <c r="AE85" s="157"/>
      <c r="AF85" s="157"/>
      <c r="AG85" s="157"/>
      <c r="AH85" s="311"/>
      <c r="AI85" s="316"/>
      <c r="AJ85" s="316"/>
      <c r="AK85" s="317"/>
      <c r="BX85" s="38"/>
      <c r="BY85" s="38"/>
      <c r="BZ85" s="38"/>
      <c r="CA85" s="39"/>
      <c r="CB85" s="39"/>
      <c r="CC85" s="39"/>
      <c r="CD85" s="39"/>
      <c r="CE85" s="39"/>
      <c r="CF85" s="39"/>
      <c r="CG85" s="42"/>
      <c r="CH85" s="42"/>
      <c r="CI85" s="42"/>
      <c r="CJ85" s="42"/>
      <c r="CK85" s="42"/>
      <c r="CL85" s="42"/>
    </row>
    <row r="86" spans="1:90" s="37" customFormat="1" ht="18" customHeight="1" x14ac:dyDescent="0.2">
      <c r="A86" s="251" t="s">
        <v>90</v>
      </c>
      <c r="B86" s="248"/>
      <c r="C86" s="249"/>
      <c r="D86" s="250"/>
      <c r="E86" s="56"/>
      <c r="F86" s="157"/>
      <c r="G86" s="157"/>
      <c r="H86" s="237"/>
      <c r="I86" s="238"/>
      <c r="J86" s="238"/>
      <c r="K86" s="157"/>
      <c r="L86" s="157"/>
      <c r="M86" s="157"/>
      <c r="N86" s="157"/>
      <c r="O86" s="157"/>
      <c r="P86" s="157"/>
      <c r="Q86" s="157"/>
      <c r="R86" s="157"/>
      <c r="S86" s="175"/>
      <c r="T86" s="157"/>
      <c r="U86" s="157"/>
      <c r="V86" s="311"/>
      <c r="W86" s="316"/>
      <c r="X86" s="316"/>
      <c r="Y86" s="316"/>
      <c r="Z86" s="316"/>
      <c r="AA86" s="316"/>
      <c r="AB86" s="311"/>
      <c r="AC86" s="157"/>
      <c r="AD86" s="157"/>
      <c r="AE86" s="157"/>
      <c r="AF86" s="157"/>
      <c r="AG86" s="157"/>
      <c r="AH86" s="311"/>
      <c r="AI86" s="316"/>
      <c r="AJ86" s="316"/>
      <c r="AK86" s="317"/>
      <c r="BX86" s="38"/>
      <c r="BY86" s="38"/>
      <c r="BZ86" s="38"/>
      <c r="CA86" s="39"/>
      <c r="CB86" s="39"/>
      <c r="CC86" s="39"/>
      <c r="CD86" s="39"/>
      <c r="CE86" s="39"/>
      <c r="CF86" s="39"/>
      <c r="CG86" s="42"/>
      <c r="CH86" s="42"/>
      <c r="CI86" s="42"/>
      <c r="CJ86" s="42"/>
      <c r="CK86" s="42"/>
      <c r="CL86" s="42"/>
    </row>
    <row r="87" spans="1:90" s="37" customFormat="1" ht="27.75" customHeight="1" x14ac:dyDescent="0.2">
      <c r="A87" s="252" t="s">
        <v>91</v>
      </c>
      <c r="B87" s="248"/>
      <c r="C87" s="249"/>
      <c r="D87" s="250"/>
      <c r="E87" s="56"/>
      <c r="F87" s="157"/>
      <c r="G87" s="157"/>
      <c r="H87" s="237"/>
      <c r="I87" s="238"/>
      <c r="J87" s="238"/>
      <c r="K87" s="157"/>
      <c r="L87" s="157"/>
      <c r="M87" s="157"/>
      <c r="N87" s="157"/>
      <c r="O87" s="157"/>
      <c r="P87" s="157"/>
      <c r="Q87" s="157"/>
      <c r="R87" s="157"/>
      <c r="S87" s="175"/>
      <c r="T87" s="157"/>
      <c r="U87" s="157"/>
      <c r="V87" s="311"/>
      <c r="W87" s="316"/>
      <c r="X87" s="316"/>
      <c r="Y87" s="316"/>
      <c r="Z87" s="316"/>
      <c r="AA87" s="316"/>
      <c r="AB87" s="311"/>
      <c r="AC87" s="157"/>
      <c r="AD87" s="157"/>
      <c r="AE87" s="157"/>
      <c r="AF87" s="157"/>
      <c r="AG87" s="157"/>
      <c r="AH87" s="311"/>
      <c r="AI87" s="316"/>
      <c r="AJ87" s="316"/>
      <c r="AK87" s="317"/>
      <c r="BX87" s="38"/>
      <c r="BY87" s="38"/>
      <c r="BZ87" s="38"/>
      <c r="CA87" s="39"/>
      <c r="CB87" s="39"/>
      <c r="CC87" s="39"/>
      <c r="CD87" s="39"/>
      <c r="CE87" s="39"/>
      <c r="CF87" s="39"/>
      <c r="CG87" s="42"/>
      <c r="CH87" s="42"/>
      <c r="CI87" s="42"/>
      <c r="CJ87" s="42"/>
      <c r="CK87" s="42"/>
      <c r="CL87" s="42"/>
    </row>
    <row r="88" spans="1:90" s="37" customFormat="1" ht="27.75" customHeight="1" x14ac:dyDescent="0.2">
      <c r="A88" s="252" t="s">
        <v>92</v>
      </c>
      <c r="B88" s="248"/>
      <c r="C88" s="249"/>
      <c r="D88" s="250"/>
      <c r="E88" s="56"/>
      <c r="F88" s="157"/>
      <c r="G88" s="157"/>
      <c r="H88" s="237"/>
      <c r="I88" s="238"/>
      <c r="J88" s="238"/>
      <c r="K88" s="157"/>
      <c r="L88" s="157"/>
      <c r="M88" s="157"/>
      <c r="N88" s="157"/>
      <c r="O88" s="157"/>
      <c r="P88" s="157"/>
      <c r="Q88" s="157"/>
      <c r="R88" s="157"/>
      <c r="S88" s="175"/>
      <c r="T88" s="157"/>
      <c r="U88" s="157"/>
      <c r="V88" s="311"/>
      <c r="W88" s="316"/>
      <c r="X88" s="316"/>
      <c r="Y88" s="316"/>
      <c r="Z88" s="316"/>
      <c r="AA88" s="316"/>
      <c r="AB88" s="311"/>
      <c r="AC88" s="157"/>
      <c r="AD88" s="157"/>
      <c r="AE88" s="157"/>
      <c r="AF88" s="157"/>
      <c r="AG88" s="157"/>
      <c r="AH88" s="311"/>
      <c r="AI88" s="316"/>
      <c r="AJ88" s="253"/>
      <c r="AK88" s="254"/>
      <c r="BX88" s="38"/>
      <c r="BY88" s="38"/>
      <c r="BZ88" s="38"/>
      <c r="CA88" s="39"/>
      <c r="CB88" s="39"/>
      <c r="CC88" s="39"/>
      <c r="CD88" s="39"/>
      <c r="CE88" s="39"/>
      <c r="CF88" s="39"/>
      <c r="CG88" s="42"/>
      <c r="CH88" s="42"/>
      <c r="CI88" s="42"/>
      <c r="CJ88" s="42"/>
      <c r="CK88" s="42"/>
      <c r="CL88" s="42"/>
    </row>
    <row r="89" spans="1:90" s="37" customFormat="1" ht="27.75" customHeight="1" x14ac:dyDescent="0.2">
      <c r="A89" s="255" t="s">
        <v>93</v>
      </c>
      <c r="B89" s="256"/>
      <c r="C89" s="257"/>
      <c r="D89" s="258"/>
      <c r="E89" s="56"/>
      <c r="F89" s="157"/>
      <c r="G89" s="157"/>
      <c r="H89" s="237"/>
      <c r="I89" s="238"/>
      <c r="J89" s="238"/>
      <c r="K89" s="157"/>
      <c r="L89" s="157"/>
      <c r="M89" s="157"/>
      <c r="N89" s="157"/>
      <c r="O89" s="157"/>
      <c r="P89" s="157"/>
      <c r="Q89" s="157"/>
      <c r="R89" s="157"/>
      <c r="S89" s="175"/>
      <c r="T89" s="157"/>
      <c r="U89" s="157"/>
      <c r="V89" s="311"/>
      <c r="W89" s="316"/>
      <c r="X89" s="316"/>
      <c r="Y89" s="316"/>
      <c r="Z89" s="316"/>
      <c r="AA89" s="316"/>
      <c r="AB89" s="311"/>
      <c r="AC89" s="157"/>
      <c r="AD89" s="157"/>
      <c r="AE89" s="157"/>
      <c r="AF89" s="157"/>
      <c r="AG89" s="157"/>
      <c r="AH89" s="311"/>
      <c r="AI89" s="383"/>
      <c r="AJ89" s="316"/>
      <c r="AK89" s="317"/>
      <c r="AL89" s="317"/>
      <c r="AM89" s="317"/>
      <c r="AN89" s="317"/>
      <c r="AO89" s="317"/>
      <c r="AP89" s="317"/>
      <c r="AQ89" s="317"/>
      <c r="BX89" s="38"/>
      <c r="BY89" s="38"/>
      <c r="BZ89" s="38"/>
      <c r="CA89" s="39"/>
      <c r="CB89" s="39"/>
      <c r="CC89" s="39"/>
      <c r="CD89" s="39"/>
      <c r="CE89" s="39"/>
      <c r="CF89" s="39"/>
      <c r="CG89" s="42"/>
      <c r="CH89" s="42"/>
      <c r="CI89" s="42"/>
      <c r="CJ89" s="42"/>
      <c r="CK89" s="42"/>
      <c r="CL89" s="42"/>
    </row>
    <row r="90" spans="1:90" s="37" customFormat="1" ht="31.15" customHeight="1" x14ac:dyDescent="0.2">
      <c r="A90" s="260" t="s">
        <v>94</v>
      </c>
      <c r="B90" s="197"/>
      <c r="C90" s="197"/>
      <c r="D90" s="197"/>
      <c r="E90" s="144"/>
      <c r="F90" s="197"/>
      <c r="G90" s="197"/>
      <c r="H90" s="157"/>
      <c r="I90" s="157"/>
      <c r="J90" s="157"/>
      <c r="K90" s="23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308"/>
      <c r="W90" s="311"/>
      <c r="X90" s="311"/>
      <c r="Y90" s="311"/>
      <c r="Z90" s="311"/>
      <c r="AA90" s="311"/>
      <c r="AB90" s="311"/>
      <c r="AC90" s="157"/>
      <c r="AD90" s="157"/>
      <c r="AE90" s="157"/>
      <c r="AF90" s="157"/>
      <c r="AG90" s="157"/>
      <c r="AH90" s="157"/>
      <c r="AI90" s="157"/>
      <c r="AJ90" s="311"/>
      <c r="AK90" s="311"/>
      <c r="AL90" s="311"/>
      <c r="AM90" s="311"/>
      <c r="AN90" s="311"/>
      <c r="AO90" s="311"/>
      <c r="AP90" s="311"/>
      <c r="AQ90" s="317"/>
      <c r="BX90" s="38"/>
      <c r="BY90" s="38"/>
      <c r="BZ90" s="38"/>
      <c r="CA90" s="39"/>
      <c r="CB90" s="39"/>
      <c r="CC90" s="39"/>
      <c r="CD90" s="39"/>
      <c r="CE90" s="39"/>
      <c r="CF90" s="39"/>
      <c r="CG90" s="42"/>
      <c r="CH90" s="42"/>
      <c r="CI90" s="42"/>
      <c r="CJ90" s="42"/>
      <c r="CK90" s="42"/>
      <c r="CL90" s="42"/>
    </row>
    <row r="91" spans="1:90" s="37" customFormat="1" ht="16.149999999999999" customHeight="1" x14ac:dyDescent="0.2">
      <c r="A91" s="618" t="s">
        <v>95</v>
      </c>
      <c r="B91" s="618" t="s">
        <v>96</v>
      </c>
      <c r="C91" s="626" t="s">
        <v>97</v>
      </c>
      <c r="D91" s="628"/>
      <c r="E91" s="1"/>
      <c r="F91" s="49"/>
      <c r="G91" s="157"/>
      <c r="H91" s="157"/>
      <c r="I91" s="157"/>
      <c r="J91" s="237"/>
      <c r="K91" s="261"/>
      <c r="L91" s="238"/>
      <c r="M91" s="157"/>
      <c r="N91" s="157"/>
      <c r="O91" s="157"/>
      <c r="P91" s="157"/>
      <c r="Q91" s="157"/>
      <c r="R91" s="157"/>
      <c r="S91" s="157"/>
      <c r="T91" s="157"/>
      <c r="U91" s="175"/>
      <c r="V91" s="311"/>
      <c r="W91" s="311"/>
      <c r="X91" s="311"/>
      <c r="Y91" s="309"/>
      <c r="Z91" s="309"/>
      <c r="AA91" s="309"/>
      <c r="AB91" s="309"/>
      <c r="AC91" s="262"/>
      <c r="AD91" s="311"/>
      <c r="AE91" s="157"/>
      <c r="AF91" s="157"/>
      <c r="AG91" s="157"/>
      <c r="AH91" s="157"/>
      <c r="AI91" s="157"/>
      <c r="AJ91" s="311"/>
      <c r="AK91" s="309"/>
      <c r="AL91" s="309"/>
      <c r="AM91" s="309"/>
      <c r="AN91" s="309"/>
      <c r="AO91" s="309"/>
      <c r="AP91" s="309"/>
      <c r="AQ91" s="317"/>
      <c r="BX91" s="38"/>
      <c r="BY91" s="38"/>
      <c r="BZ91" s="38"/>
      <c r="CA91" s="39"/>
      <c r="CB91" s="39"/>
      <c r="CC91" s="39"/>
      <c r="CD91" s="39"/>
      <c r="CE91" s="39"/>
      <c r="CF91" s="39"/>
      <c r="CG91" s="42"/>
      <c r="CH91" s="42"/>
      <c r="CI91" s="42"/>
      <c r="CJ91" s="42"/>
      <c r="CK91" s="42"/>
      <c r="CL91" s="42"/>
    </row>
    <row r="92" spans="1:90" s="37" customFormat="1" ht="27.75" customHeight="1" x14ac:dyDescent="0.2">
      <c r="A92" s="565"/>
      <c r="B92" s="565"/>
      <c r="C92" s="202" t="s">
        <v>98</v>
      </c>
      <c r="D92" s="318" t="s">
        <v>99</v>
      </c>
      <c r="E92" s="1"/>
      <c r="F92" s="49"/>
      <c r="G92" s="157"/>
      <c r="H92" s="157"/>
      <c r="I92" s="157"/>
      <c r="J92" s="237"/>
      <c r="K92" s="261"/>
      <c r="L92" s="238"/>
      <c r="M92" s="157"/>
      <c r="N92" s="157"/>
      <c r="O92" s="157"/>
      <c r="P92" s="157"/>
      <c r="Q92" s="157"/>
      <c r="R92" s="157"/>
      <c r="S92" s="157"/>
      <c r="T92" s="157"/>
      <c r="U92" s="175"/>
      <c r="V92" s="311"/>
      <c r="W92" s="311"/>
      <c r="X92" s="311"/>
      <c r="Y92" s="309"/>
      <c r="Z92" s="309"/>
      <c r="AA92" s="309"/>
      <c r="AB92" s="309"/>
      <c r="AC92" s="262"/>
      <c r="AD92" s="311"/>
      <c r="AE92" s="157"/>
      <c r="AF92" s="157"/>
      <c r="AG92" s="157"/>
      <c r="AH92" s="157"/>
      <c r="AI92" s="157"/>
      <c r="AJ92" s="311"/>
      <c r="AK92" s="309"/>
      <c r="AL92" s="309"/>
      <c r="AM92" s="309"/>
      <c r="AN92" s="309"/>
      <c r="AO92" s="309"/>
      <c r="AP92" s="309"/>
      <c r="AQ92" s="317"/>
      <c r="BX92" s="38"/>
      <c r="BY92" s="38"/>
      <c r="BZ92" s="38"/>
      <c r="CA92" s="39"/>
      <c r="CB92" s="39"/>
      <c r="CC92" s="39"/>
      <c r="CD92" s="39"/>
      <c r="CE92" s="39"/>
      <c r="CF92" s="39"/>
      <c r="CG92" s="42"/>
      <c r="CH92" s="42"/>
      <c r="CI92" s="42"/>
      <c r="CJ92" s="42"/>
      <c r="CK92" s="42"/>
      <c r="CL92" s="42"/>
    </row>
    <row r="93" spans="1:90" s="37" customFormat="1" ht="16.149999999999999" customHeight="1" x14ac:dyDescent="0.2">
      <c r="A93" s="182" t="s">
        <v>100</v>
      </c>
      <c r="B93" s="22"/>
      <c r="C93" s="3"/>
      <c r="D93" s="4"/>
      <c r="E93" s="1"/>
      <c r="F93" s="49"/>
      <c r="G93" s="157"/>
      <c r="H93" s="157"/>
      <c r="I93" s="157"/>
      <c r="J93" s="237"/>
      <c r="K93" s="264"/>
      <c r="L93" s="238"/>
      <c r="M93" s="157"/>
      <c r="N93" s="157"/>
      <c r="O93" s="157"/>
      <c r="P93" s="157"/>
      <c r="Q93" s="157"/>
      <c r="R93" s="157"/>
      <c r="S93" s="157"/>
      <c r="T93" s="157"/>
      <c r="U93" s="175"/>
      <c r="V93" s="311"/>
      <c r="W93" s="311"/>
      <c r="X93" s="311"/>
      <c r="Y93" s="309"/>
      <c r="Z93" s="309"/>
      <c r="AA93" s="309"/>
      <c r="AB93" s="309"/>
      <c r="AC93" s="262"/>
      <c r="AD93" s="311"/>
      <c r="AE93" s="157"/>
      <c r="AF93" s="157"/>
      <c r="AG93" s="157"/>
      <c r="AH93" s="157"/>
      <c r="AI93" s="157"/>
      <c r="AJ93" s="311"/>
      <c r="AK93" s="309"/>
      <c r="AL93" s="309"/>
      <c r="AM93" s="309"/>
      <c r="AN93" s="309"/>
      <c r="AO93" s="309"/>
      <c r="AP93" s="309"/>
      <c r="AQ93" s="317"/>
      <c r="BX93" s="38"/>
      <c r="BY93" s="38"/>
      <c r="BZ93" s="38"/>
      <c r="CA93" s="39"/>
      <c r="CB93" s="39"/>
      <c r="CC93" s="39"/>
      <c r="CD93" s="39"/>
      <c r="CE93" s="39"/>
      <c r="CF93" s="39"/>
      <c r="CG93" s="42"/>
      <c r="CH93" s="42"/>
      <c r="CI93" s="42"/>
      <c r="CJ93" s="42"/>
      <c r="CK93" s="42"/>
      <c r="CL93" s="42"/>
    </row>
    <row r="94" spans="1:90" s="37" customFormat="1" ht="16.149999999999999" customHeight="1" x14ac:dyDescent="0.2">
      <c r="A94" s="212" t="s">
        <v>101</v>
      </c>
      <c r="B94" s="16"/>
      <c r="C94" s="7"/>
      <c r="D94" s="14"/>
      <c r="E94" s="1"/>
      <c r="F94" s="49"/>
      <c r="G94" s="157"/>
      <c r="H94" s="157"/>
      <c r="I94" s="157"/>
      <c r="J94" s="237"/>
      <c r="K94" s="264"/>
      <c r="L94" s="238"/>
      <c r="M94" s="157"/>
      <c r="N94" s="157"/>
      <c r="O94" s="157"/>
      <c r="P94" s="157"/>
      <c r="Q94" s="157"/>
      <c r="R94" s="157"/>
      <c r="S94" s="157"/>
      <c r="T94" s="157"/>
      <c r="U94" s="175"/>
      <c r="V94" s="311"/>
      <c r="W94" s="311"/>
      <c r="X94" s="311"/>
      <c r="Y94" s="309"/>
      <c r="Z94" s="309"/>
      <c r="AA94" s="309"/>
      <c r="AB94" s="309"/>
      <c r="AC94" s="262"/>
      <c r="AD94" s="311"/>
      <c r="AE94" s="157"/>
      <c r="AF94" s="157"/>
      <c r="AG94" s="157"/>
      <c r="AH94" s="157"/>
      <c r="AI94" s="157"/>
      <c r="AJ94" s="311"/>
      <c r="AK94" s="309"/>
      <c r="AL94" s="309"/>
      <c r="AM94" s="309"/>
      <c r="AN94" s="309"/>
      <c r="AO94" s="309"/>
      <c r="AP94" s="309"/>
      <c r="AQ94" s="317"/>
      <c r="BX94" s="38"/>
      <c r="BY94" s="38"/>
      <c r="BZ94" s="38"/>
      <c r="CA94" s="39"/>
      <c r="CB94" s="39"/>
      <c r="CC94" s="39"/>
      <c r="CD94" s="39"/>
      <c r="CE94" s="39"/>
      <c r="CF94" s="39"/>
      <c r="CG94" s="42"/>
      <c r="CH94" s="42"/>
      <c r="CI94" s="42"/>
      <c r="CJ94" s="42"/>
      <c r="CK94" s="42"/>
      <c r="CL94" s="42"/>
    </row>
    <row r="95" spans="1:90" s="37" customFormat="1" ht="16.149999999999999" customHeight="1" x14ac:dyDescent="0.2">
      <c r="A95" s="212" t="s">
        <v>102</v>
      </c>
      <c r="B95" s="16"/>
      <c r="C95" s="7"/>
      <c r="D95" s="14"/>
      <c r="E95" s="1"/>
      <c r="F95" s="49"/>
      <c r="G95" s="157"/>
      <c r="H95" s="157"/>
      <c r="I95" s="157"/>
      <c r="J95" s="157"/>
      <c r="K95" s="265"/>
      <c r="L95" s="238"/>
      <c r="M95" s="157"/>
      <c r="N95" s="157"/>
      <c r="O95" s="157"/>
      <c r="P95" s="157"/>
      <c r="Q95" s="157"/>
      <c r="R95" s="157"/>
      <c r="S95" s="157"/>
      <c r="T95" s="157"/>
      <c r="U95" s="175"/>
      <c r="V95" s="311"/>
      <c r="W95" s="311"/>
      <c r="X95" s="311"/>
      <c r="Y95" s="309"/>
      <c r="Z95" s="309"/>
      <c r="AA95" s="309"/>
      <c r="AB95" s="309"/>
      <c r="AC95" s="262"/>
      <c r="AD95" s="311"/>
      <c r="AE95" s="157"/>
      <c r="AF95" s="157"/>
      <c r="AG95" s="157"/>
      <c r="AH95" s="157"/>
      <c r="AI95" s="157"/>
      <c r="AJ95" s="311"/>
      <c r="AK95" s="309"/>
      <c r="AL95" s="309"/>
      <c r="AM95" s="309"/>
      <c r="AN95" s="309"/>
      <c r="AO95" s="309"/>
      <c r="AP95" s="309"/>
      <c r="AQ95" s="317"/>
      <c r="BX95" s="38"/>
      <c r="BY95" s="38"/>
      <c r="BZ95" s="38"/>
      <c r="CA95" s="39"/>
      <c r="CB95" s="39"/>
      <c r="CC95" s="39"/>
      <c r="CD95" s="39"/>
      <c r="CE95" s="39"/>
      <c r="CF95" s="39"/>
      <c r="CG95" s="42"/>
      <c r="CH95" s="42"/>
      <c r="CI95" s="42"/>
      <c r="CJ95" s="42"/>
      <c r="CK95" s="42"/>
      <c r="CL95" s="42"/>
    </row>
    <row r="96" spans="1:90" s="37" customFormat="1" ht="16.149999999999999" customHeight="1" x14ac:dyDescent="0.2">
      <c r="A96" s="212" t="s">
        <v>103</v>
      </c>
      <c r="B96" s="16"/>
      <c r="C96" s="7"/>
      <c r="D96" s="14"/>
      <c r="E96" s="1"/>
      <c r="F96" s="49"/>
      <c r="G96" s="157"/>
      <c r="H96" s="157"/>
      <c r="I96" s="157"/>
      <c r="J96" s="157"/>
      <c r="K96" s="265"/>
      <c r="L96" s="238"/>
      <c r="M96" s="157"/>
      <c r="N96" s="157"/>
      <c r="O96" s="157"/>
      <c r="P96" s="157"/>
      <c r="Q96" s="157"/>
      <c r="R96" s="157"/>
      <c r="S96" s="157"/>
      <c r="T96" s="157"/>
      <c r="U96" s="175"/>
      <c r="V96" s="311"/>
      <c r="W96" s="311"/>
      <c r="X96" s="311"/>
      <c r="Y96" s="309"/>
      <c r="Z96" s="309"/>
      <c r="AA96" s="309"/>
      <c r="AB96" s="309"/>
      <c r="AC96" s="262"/>
      <c r="AD96" s="311"/>
      <c r="AE96" s="157"/>
      <c r="AF96" s="157"/>
      <c r="AG96" s="157"/>
      <c r="AH96" s="157"/>
      <c r="AI96" s="157"/>
      <c r="AJ96" s="311"/>
      <c r="AK96" s="309"/>
      <c r="AL96" s="309"/>
      <c r="AM96" s="309"/>
      <c r="AN96" s="309"/>
      <c r="AO96" s="309"/>
      <c r="AP96" s="309"/>
      <c r="AQ96" s="317"/>
      <c r="BX96" s="38"/>
      <c r="BY96" s="38"/>
      <c r="BZ96" s="38"/>
      <c r="CA96" s="39"/>
      <c r="CB96" s="39"/>
      <c r="CC96" s="39"/>
      <c r="CD96" s="39"/>
      <c r="CE96" s="39"/>
      <c r="CF96" s="39"/>
      <c r="CG96" s="42"/>
      <c r="CH96" s="42"/>
      <c r="CI96" s="42"/>
      <c r="CJ96" s="42"/>
      <c r="CK96" s="42"/>
      <c r="CL96" s="42"/>
    </row>
    <row r="97" spans="1:90" s="37" customFormat="1" ht="16.149999999999999" customHeight="1" x14ac:dyDescent="0.2">
      <c r="A97" s="212" t="s">
        <v>104</v>
      </c>
      <c r="B97" s="16"/>
      <c r="C97" s="7"/>
      <c r="D97" s="14"/>
      <c r="E97" s="1"/>
      <c r="F97" s="49"/>
      <c r="G97" s="157"/>
      <c r="H97" s="157"/>
      <c r="I97" s="157"/>
      <c r="J97" s="157"/>
      <c r="K97" s="265"/>
      <c r="L97" s="238"/>
      <c r="M97" s="157"/>
      <c r="N97" s="157"/>
      <c r="O97" s="157"/>
      <c r="P97" s="157"/>
      <c r="Q97" s="157"/>
      <c r="R97" s="157"/>
      <c r="S97" s="157"/>
      <c r="T97" s="157"/>
      <c r="U97" s="175"/>
      <c r="V97" s="311"/>
      <c r="W97" s="311"/>
      <c r="X97" s="311"/>
      <c r="Y97" s="309"/>
      <c r="Z97" s="309"/>
      <c r="AA97" s="309"/>
      <c r="AB97" s="309"/>
      <c r="AC97" s="262"/>
      <c r="AD97" s="311"/>
      <c r="AE97" s="157"/>
      <c r="AF97" s="157"/>
      <c r="AG97" s="157"/>
      <c r="AH97" s="157"/>
      <c r="AI97" s="157"/>
      <c r="AJ97" s="311"/>
      <c r="AK97" s="309"/>
      <c r="AL97" s="309"/>
      <c r="AM97" s="309"/>
      <c r="AN97" s="309"/>
      <c r="AO97" s="309"/>
      <c r="AP97" s="309"/>
      <c r="AQ97" s="317"/>
      <c r="BX97" s="38"/>
      <c r="BY97" s="38"/>
      <c r="BZ97" s="38"/>
      <c r="CA97" s="39"/>
      <c r="CB97" s="39"/>
      <c r="CC97" s="39"/>
      <c r="CD97" s="39"/>
      <c r="CE97" s="39"/>
      <c r="CF97" s="39"/>
      <c r="CG97" s="42"/>
      <c r="CH97" s="42"/>
      <c r="CI97" s="42"/>
      <c r="CJ97" s="42"/>
      <c r="CK97" s="42"/>
      <c r="CL97" s="42"/>
    </row>
    <row r="98" spans="1:90" s="37" customFormat="1" ht="16.149999999999999" customHeight="1" x14ac:dyDescent="0.2">
      <c r="A98" s="319" t="s">
        <v>17</v>
      </c>
      <c r="B98" s="320">
        <f>SUM(B93:B97)</f>
        <v>0</v>
      </c>
      <c r="C98" s="268">
        <f>SUM(C93:C97)</f>
        <v>0</v>
      </c>
      <c r="D98" s="321">
        <f>SUM(D93:D97)</f>
        <v>0</v>
      </c>
      <c r="E98" s="1"/>
      <c r="F98" s="49"/>
      <c r="G98" s="157"/>
      <c r="H98" s="157"/>
      <c r="I98" s="157"/>
      <c r="J98" s="157"/>
      <c r="K98" s="265"/>
      <c r="L98" s="238"/>
      <c r="M98" s="157"/>
      <c r="N98" s="157"/>
      <c r="O98" s="157"/>
      <c r="P98" s="157"/>
      <c r="Q98" s="157"/>
      <c r="R98" s="157"/>
      <c r="S98" s="157"/>
      <c r="T98" s="157"/>
      <c r="U98" s="175"/>
      <c r="V98" s="311"/>
      <c r="W98" s="311"/>
      <c r="X98" s="311"/>
      <c r="Y98" s="309"/>
      <c r="Z98" s="309"/>
      <c r="AA98" s="309"/>
      <c r="AB98" s="309"/>
      <c r="AC98" s="262"/>
      <c r="AD98" s="311"/>
      <c r="AE98" s="157"/>
      <c r="AF98" s="157"/>
      <c r="AG98" s="157"/>
      <c r="AH98" s="157"/>
      <c r="AI98" s="157"/>
      <c r="AJ98" s="311"/>
      <c r="AK98" s="309"/>
      <c r="AL98" s="309"/>
      <c r="AM98" s="309"/>
      <c r="AN98" s="309"/>
      <c r="AO98" s="309"/>
      <c r="AP98" s="309"/>
      <c r="AQ98" s="317"/>
      <c r="BX98" s="38"/>
      <c r="BY98" s="38"/>
      <c r="BZ98" s="38"/>
      <c r="CA98" s="39"/>
      <c r="CB98" s="39"/>
      <c r="CC98" s="39"/>
      <c r="CD98" s="39"/>
      <c r="CE98" s="39"/>
      <c r="CF98" s="39"/>
      <c r="CG98" s="42"/>
      <c r="CH98" s="42"/>
      <c r="CI98" s="42"/>
      <c r="CJ98" s="42"/>
      <c r="CK98" s="42"/>
      <c r="CL98" s="42"/>
    </row>
    <row r="99" spans="1:90" s="37" customFormat="1" ht="31.15" customHeight="1" x14ac:dyDescent="0.2">
      <c r="A99" s="270" t="s">
        <v>105</v>
      </c>
      <c r="B99" s="271"/>
      <c r="C99" s="271"/>
      <c r="D99" s="271"/>
      <c r="E99" s="272"/>
      <c r="F99" s="272"/>
      <c r="G99" s="273"/>
      <c r="H99" s="273"/>
      <c r="I99" s="273"/>
      <c r="J99" s="88"/>
      <c r="K99" s="89"/>
      <c r="L99" s="88"/>
      <c r="M99" s="88"/>
      <c r="N99" s="157"/>
      <c r="O99" s="157"/>
      <c r="P99" s="157"/>
      <c r="Q99" s="157"/>
      <c r="R99" s="157"/>
      <c r="S99" s="157"/>
      <c r="T99" s="157"/>
      <c r="U99" s="308"/>
      <c r="V99" s="311"/>
      <c r="W99" s="311"/>
      <c r="X99" s="311"/>
      <c r="Y99" s="311"/>
      <c r="Z99" s="311"/>
      <c r="AA99" s="311"/>
      <c r="AB99" s="274"/>
      <c r="AC99" s="311"/>
      <c r="AD99" s="157"/>
      <c r="AE99" s="157"/>
      <c r="AF99" s="157"/>
      <c r="AG99" s="157"/>
      <c r="AH99" s="157"/>
      <c r="AI99" s="311"/>
      <c r="AJ99" s="311"/>
      <c r="AK99" s="311"/>
      <c r="AL99" s="311"/>
      <c r="AM99" s="311"/>
      <c r="AN99" s="311"/>
      <c r="AO99" s="311"/>
      <c r="AP99" s="317"/>
      <c r="BX99" s="38"/>
      <c r="BY99" s="38"/>
      <c r="BZ99" s="38"/>
      <c r="CA99" s="39"/>
      <c r="CB99" s="39"/>
      <c r="CC99" s="39"/>
      <c r="CD99" s="39"/>
      <c r="CE99" s="39"/>
      <c r="CF99" s="39"/>
      <c r="CG99" s="42"/>
      <c r="CH99" s="42"/>
      <c r="CI99" s="42"/>
      <c r="CJ99" s="42"/>
      <c r="CK99" s="42"/>
      <c r="CL99" s="42"/>
    </row>
    <row r="100" spans="1:90" s="37" customFormat="1" ht="16.149999999999999" customHeight="1" x14ac:dyDescent="0.2">
      <c r="A100" s="620" t="s">
        <v>19</v>
      </c>
      <c r="B100" s="629" t="s">
        <v>28</v>
      </c>
      <c r="C100" s="630"/>
      <c r="D100" s="631"/>
      <c r="E100" s="632" t="s">
        <v>29</v>
      </c>
      <c r="F100" s="633"/>
      <c r="G100" s="633"/>
      <c r="H100" s="633"/>
      <c r="I100" s="633"/>
      <c r="J100" s="633"/>
      <c r="K100" s="633"/>
      <c r="L100" s="633"/>
      <c r="M100" s="633"/>
      <c r="N100" s="322"/>
      <c r="O100" s="157"/>
      <c r="P100" s="157"/>
      <c r="Q100" s="157"/>
      <c r="R100" s="157"/>
      <c r="S100" s="157"/>
      <c r="T100" s="157"/>
      <c r="U100" s="157"/>
      <c r="V100" s="175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311"/>
      <c r="AK100" s="311"/>
      <c r="AL100" s="311"/>
      <c r="AM100" s="311"/>
      <c r="AN100" s="311"/>
      <c r="AO100" s="311"/>
      <c r="AP100" s="311"/>
      <c r="AQ100" s="317"/>
      <c r="BX100" s="38"/>
      <c r="BY100" s="38"/>
      <c r="BZ100" s="38"/>
      <c r="CA100" s="39"/>
      <c r="CB100" s="39"/>
      <c r="CC100" s="39"/>
      <c r="CD100" s="39"/>
      <c r="CE100" s="39"/>
      <c r="CF100" s="39"/>
      <c r="CG100" s="42"/>
      <c r="CH100" s="42"/>
      <c r="CI100" s="42"/>
      <c r="CJ100" s="42"/>
      <c r="CK100" s="42"/>
      <c r="CL100" s="42"/>
    </row>
    <row r="101" spans="1:90" s="37" customFormat="1" ht="16.149999999999999" customHeight="1" x14ac:dyDescent="0.2">
      <c r="A101" s="585"/>
      <c r="B101" s="589"/>
      <c r="C101" s="590"/>
      <c r="D101" s="591"/>
      <c r="E101" s="632" t="s">
        <v>22</v>
      </c>
      <c r="F101" s="634"/>
      <c r="G101" s="632" t="s">
        <v>23</v>
      </c>
      <c r="H101" s="634"/>
      <c r="I101" s="632" t="s">
        <v>24</v>
      </c>
      <c r="J101" s="634"/>
      <c r="K101" s="632" t="s">
        <v>21</v>
      </c>
      <c r="L101" s="634"/>
      <c r="M101" s="632" t="s">
        <v>20</v>
      </c>
      <c r="N101" s="634"/>
      <c r="O101" s="157"/>
      <c r="P101" s="157"/>
      <c r="Q101" s="157"/>
      <c r="R101" s="157"/>
      <c r="S101" s="157"/>
      <c r="T101" s="157"/>
      <c r="U101" s="157"/>
      <c r="V101" s="157"/>
      <c r="W101" s="175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311"/>
      <c r="AK101" s="311"/>
      <c r="AL101" s="311"/>
      <c r="AM101" s="311"/>
      <c r="AN101" s="311"/>
      <c r="AO101" s="311"/>
      <c r="AP101" s="311"/>
      <c r="AQ101" s="317"/>
      <c r="BX101" s="38"/>
      <c r="BY101" s="38"/>
      <c r="BZ101" s="38"/>
      <c r="CA101" s="39"/>
      <c r="CB101" s="39"/>
      <c r="CC101" s="39"/>
      <c r="CD101" s="39"/>
      <c r="CE101" s="39"/>
      <c r="CF101" s="39"/>
      <c r="CG101" s="42"/>
      <c r="CH101" s="42"/>
      <c r="CI101" s="42"/>
      <c r="CJ101" s="42"/>
      <c r="CK101" s="42"/>
      <c r="CL101" s="42"/>
    </row>
    <row r="102" spans="1:90" s="37" customFormat="1" ht="16.149999999999999" customHeight="1" x14ac:dyDescent="0.2">
      <c r="A102" s="569"/>
      <c r="B102" s="76" t="s">
        <v>14</v>
      </c>
      <c r="C102" s="13" t="s">
        <v>15</v>
      </c>
      <c r="D102" s="99" t="s">
        <v>16</v>
      </c>
      <c r="E102" s="32" t="s">
        <v>15</v>
      </c>
      <c r="F102" s="323" t="s">
        <v>16</v>
      </c>
      <c r="G102" s="32" t="s">
        <v>15</v>
      </c>
      <c r="H102" s="323" t="s">
        <v>16</v>
      </c>
      <c r="I102" s="32" t="s">
        <v>15</v>
      </c>
      <c r="J102" s="323" t="s">
        <v>16</v>
      </c>
      <c r="K102" s="32" t="s">
        <v>15</v>
      </c>
      <c r="L102" s="323" t="s">
        <v>16</v>
      </c>
      <c r="M102" s="32" t="s">
        <v>15</v>
      </c>
      <c r="N102" s="323" t="s">
        <v>16</v>
      </c>
      <c r="O102" s="276"/>
      <c r="P102" s="157"/>
      <c r="Q102" s="265"/>
      <c r="R102" s="157"/>
      <c r="S102" s="157"/>
      <c r="T102" s="157"/>
      <c r="U102" s="157"/>
      <c r="V102" s="157"/>
      <c r="W102" s="157"/>
      <c r="X102" s="157"/>
      <c r="Y102" s="157"/>
      <c r="Z102" s="157"/>
      <c r="AA102" s="175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BX102" s="38"/>
      <c r="BY102" s="38"/>
      <c r="BZ102" s="38"/>
      <c r="CA102" s="39"/>
      <c r="CB102" s="39"/>
      <c r="CC102" s="39"/>
      <c r="CD102" s="39"/>
      <c r="CE102" s="39"/>
      <c r="CF102" s="39"/>
      <c r="CG102" s="42"/>
      <c r="CH102" s="42"/>
      <c r="CI102" s="42"/>
      <c r="CJ102" s="42"/>
      <c r="CK102" s="42"/>
      <c r="CL102" s="42"/>
    </row>
    <row r="103" spans="1:90" s="37" customFormat="1" ht="16.149999999999999" customHeight="1" x14ac:dyDescent="0.2">
      <c r="A103" s="64" t="s">
        <v>106</v>
      </c>
      <c r="B103" s="90">
        <f>SUM(C103:D103)</f>
        <v>0</v>
      </c>
      <c r="C103" s="91">
        <f>SUM(E103+G103+I103+K103+M103)</f>
        <v>0</v>
      </c>
      <c r="D103" s="2">
        <f>SUM(F103+H103+J103+L103+N103)</f>
        <v>0</v>
      </c>
      <c r="E103" s="277"/>
      <c r="F103" s="278"/>
      <c r="G103" s="277"/>
      <c r="H103" s="278"/>
      <c r="I103" s="277"/>
      <c r="J103" s="279"/>
      <c r="K103" s="277"/>
      <c r="L103" s="279"/>
      <c r="M103" s="280"/>
      <c r="N103" s="279"/>
      <c r="O103" s="324"/>
      <c r="P103" s="157"/>
      <c r="Q103" s="265"/>
      <c r="R103" s="157"/>
      <c r="S103" s="157"/>
      <c r="T103" s="157"/>
      <c r="U103" s="157"/>
      <c r="V103" s="157"/>
      <c r="W103" s="157"/>
      <c r="X103" s="157"/>
      <c r="Y103" s="157"/>
      <c r="Z103" s="157"/>
      <c r="AA103" s="175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BX103" s="38"/>
      <c r="BY103" s="38"/>
      <c r="BZ103" s="38"/>
      <c r="CA103" s="39"/>
      <c r="CB103" s="39"/>
      <c r="CC103" s="39"/>
      <c r="CD103" s="39"/>
      <c r="CE103" s="39"/>
      <c r="CF103" s="39"/>
      <c r="CG103" s="42"/>
      <c r="CH103" s="42"/>
      <c r="CI103" s="42"/>
      <c r="CJ103" s="42"/>
      <c r="CK103" s="42"/>
      <c r="CL103" s="42"/>
    </row>
    <row r="104" spans="1:90" s="37" customFormat="1" ht="25.15" customHeight="1" x14ac:dyDescent="0.2">
      <c r="A104" s="17" t="s">
        <v>107</v>
      </c>
      <c r="B104" s="45">
        <f>SUM(C104:D104)</f>
        <v>0</v>
      </c>
      <c r="C104" s="46">
        <f>SUM(E104+G104+I104+K104+M104)</f>
        <v>0</v>
      </c>
      <c r="D104" s="70">
        <f>SUM(F104+H104+J104+L104+N104)</f>
        <v>0</v>
      </c>
      <c r="E104" s="282"/>
      <c r="F104" s="283"/>
      <c r="G104" s="282"/>
      <c r="H104" s="284"/>
      <c r="I104" s="282"/>
      <c r="J104" s="283"/>
      <c r="K104" s="282"/>
      <c r="L104" s="283"/>
      <c r="M104" s="285"/>
      <c r="N104" s="284"/>
      <c r="O104" s="324"/>
      <c r="P104" s="157"/>
      <c r="Q104" s="265"/>
      <c r="R104" s="157"/>
      <c r="S104" s="157"/>
      <c r="T104" s="157"/>
      <c r="U104" s="157"/>
      <c r="V104" s="157"/>
      <c r="W104" s="157"/>
      <c r="X104" s="157"/>
      <c r="Y104" s="157"/>
      <c r="Z104" s="157"/>
      <c r="AA104" s="175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BX104" s="38"/>
      <c r="BY104" s="38"/>
      <c r="BZ104" s="38"/>
      <c r="CA104" s="39"/>
      <c r="CB104" s="39"/>
      <c r="CC104" s="39"/>
      <c r="CD104" s="39"/>
      <c r="CE104" s="39"/>
      <c r="CF104" s="39"/>
      <c r="CG104" s="42"/>
      <c r="CH104" s="42"/>
      <c r="CI104" s="42"/>
      <c r="CJ104" s="42"/>
      <c r="CK104" s="42"/>
      <c r="CL104" s="42"/>
    </row>
    <row r="105" spans="1:90" s="37" customFormat="1" x14ac:dyDescent="0.2">
      <c r="A105" s="271"/>
      <c r="B105" s="157"/>
      <c r="C105" s="265"/>
      <c r="D105" s="157"/>
      <c r="E105" s="157"/>
      <c r="F105" s="157"/>
      <c r="G105" s="157"/>
      <c r="H105" s="157"/>
      <c r="I105" s="157"/>
      <c r="J105" s="157"/>
      <c r="K105" s="157"/>
      <c r="L105" s="157"/>
      <c r="M105" s="175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BX105" s="38"/>
      <c r="BY105" s="38"/>
      <c r="BZ105" s="38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</row>
    <row r="106" spans="1:90" s="37" customFormat="1" x14ac:dyDescent="0.2">
      <c r="O106" s="51"/>
      <c r="P106" s="51"/>
      <c r="Q106" s="51"/>
      <c r="R106" s="51"/>
      <c r="S106" s="51"/>
      <c r="BX106" s="38"/>
      <c r="BY106" s="38"/>
      <c r="BZ106" s="38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</row>
    <row r="107" spans="1:90" s="37" customFormat="1" x14ac:dyDescent="0.2">
      <c r="O107" s="51"/>
      <c r="P107" s="51"/>
      <c r="Q107" s="51"/>
      <c r="R107" s="51"/>
      <c r="S107" s="51"/>
      <c r="BX107" s="38"/>
      <c r="BY107" s="38"/>
      <c r="BZ107" s="38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</row>
    <row r="108" spans="1:90" s="37" customFormat="1" x14ac:dyDescent="0.2">
      <c r="O108" s="51"/>
      <c r="P108" s="51"/>
      <c r="Q108" s="51"/>
      <c r="R108" s="51"/>
      <c r="S108" s="51"/>
      <c r="BX108" s="38"/>
      <c r="BY108" s="38"/>
      <c r="BZ108" s="38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</row>
    <row r="109" spans="1:90" s="37" customFormat="1" x14ac:dyDescent="0.2">
      <c r="O109" s="51"/>
      <c r="P109" s="51"/>
      <c r="Q109" s="51"/>
      <c r="R109" s="51"/>
      <c r="S109" s="51"/>
      <c r="BX109" s="38"/>
      <c r="BY109" s="38"/>
      <c r="BZ109" s="38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</row>
    <row r="110" spans="1:90" s="37" customFormat="1" x14ac:dyDescent="0.2">
      <c r="O110" s="51"/>
      <c r="P110" s="51"/>
      <c r="Q110" s="51"/>
      <c r="R110" s="51"/>
      <c r="S110" s="51"/>
      <c r="BX110" s="38"/>
      <c r="BY110" s="38"/>
      <c r="BZ110" s="38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</row>
    <row r="111" spans="1:90" s="37" customFormat="1" x14ac:dyDescent="0.2">
      <c r="O111" s="51"/>
      <c r="P111" s="51"/>
      <c r="Q111" s="51"/>
      <c r="R111" s="51"/>
      <c r="S111" s="51"/>
      <c r="BX111" s="38"/>
      <c r="BY111" s="38"/>
      <c r="BZ111" s="38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</row>
    <row r="185" spans="1:104" ht="14.25" customHeight="1" x14ac:dyDescent="0.2"/>
    <row r="186" spans="1:104" s="52" customFormat="1" ht="16.5" hidden="1" customHeight="1" x14ac:dyDescent="0.2">
      <c r="A186" s="52">
        <f>SUM(C23,C24:C26,C30,C43:C44,C49:C70,B103:B104,B82:D89,B98,C35:C38,C74:J77)</f>
        <v>796</v>
      </c>
      <c r="B186" s="52">
        <f>SUM(CG8:CL104)</f>
        <v>0</v>
      </c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</row>
    <row r="187" spans="1:104" ht="16.5" customHeight="1" x14ac:dyDescent="0.2"/>
    <row r="188" spans="1:104" ht="15.6" customHeight="1" x14ac:dyDescent="0.2"/>
  </sheetData>
  <mergeCells count="124">
    <mergeCell ref="A80:A81"/>
    <mergeCell ref="B80:B81"/>
    <mergeCell ref="C80:C81"/>
    <mergeCell ref="D80:D81"/>
    <mergeCell ref="B91:B92"/>
    <mergeCell ref="C91:D91"/>
    <mergeCell ref="A100:A102"/>
    <mergeCell ref="B100:D101"/>
    <mergeCell ref="E100:M100"/>
    <mergeCell ref="E101:F101"/>
    <mergeCell ref="G101:H101"/>
    <mergeCell ref="I101:J101"/>
    <mergeCell ref="K101:L101"/>
    <mergeCell ref="M101:N101"/>
    <mergeCell ref="A91:A92"/>
    <mergeCell ref="A72:B73"/>
    <mergeCell ref="C72:D72"/>
    <mergeCell ref="E72:F72"/>
    <mergeCell ref="G72:H72"/>
    <mergeCell ref="I72:J72"/>
    <mergeCell ref="A74:B74"/>
    <mergeCell ref="A75:B75"/>
    <mergeCell ref="A76:B76"/>
    <mergeCell ref="A77:B77"/>
    <mergeCell ref="AN46:AN48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F28:AG28"/>
    <mergeCell ref="AH28:AI28"/>
    <mergeCell ref="AJ28:AK28"/>
    <mergeCell ref="AL28:AM28"/>
    <mergeCell ref="C40:E41"/>
    <mergeCell ref="F40:AM40"/>
    <mergeCell ref="AN40:AN42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13:A23"/>
    <mergeCell ref="A25:A26"/>
    <mergeCell ref="A28:A29"/>
    <mergeCell ref="B28:B29"/>
    <mergeCell ref="C28:E28"/>
    <mergeCell ref="F28:G28"/>
    <mergeCell ref="H28:I28"/>
    <mergeCell ref="J28:K28"/>
    <mergeCell ref="L28:M28"/>
    <mergeCell ref="A6:W6"/>
    <mergeCell ref="A10:A12"/>
    <mergeCell ref="B10:B12"/>
    <mergeCell ref="C10:E11"/>
    <mergeCell ref="F10:AM10"/>
    <mergeCell ref="AN10:AN12"/>
    <mergeCell ref="AO10:AO12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49:A54"/>
    <mergeCell ref="A55:A56"/>
    <mergeCell ref="A57:A60"/>
    <mergeCell ref="A61:A62"/>
    <mergeCell ref="A63:A64"/>
    <mergeCell ref="A65:A70"/>
    <mergeCell ref="C33:C34"/>
    <mergeCell ref="A33:A34"/>
    <mergeCell ref="B33:B34"/>
    <mergeCell ref="A35:A36"/>
    <mergeCell ref="A37:A38"/>
    <mergeCell ref="A40:B42"/>
    <mergeCell ref="A45:M45"/>
    <mergeCell ref="A46:B48"/>
    <mergeCell ref="C46:E47"/>
    <mergeCell ref="F46:AM46"/>
  </mergeCells>
  <dataValidations count="2">
    <dataValidation allowBlank="1" showInputMessage="1" showErrorMessage="1" errorTitle="ERROR" error="Por Favor ingrese solo Números." sqref="E105:N1048576 K71:N102 C78:D81 A1:A1048576 B98:D1048576 B90:D92 F31:AM42 F45:AN48 F71:J73 E78:J102 D1:E73 F27:AM29 O71:AN1048576 C39:C73 C1:C34 AN27:AN42 B31:B81 B1:B29 F23:AO23 AP1:XFD1048576 AO27:AO1048576 F1:AO12" xr:uid="{00000000-0002-0000-0300-000000000000}"/>
    <dataValidation type="whole" allowBlank="1" showInputMessage="1" showErrorMessage="1" errorTitle="Error de ingreso" error="Debe ingresar sólo números enteros positivos." sqref="F13:AO22 F24:AO26 B30 F30:AM30 F43:AN44 C35:C38 F49:AN70 C74:J77 B82:D89 B93:D97 E103:N104" xr:uid="{00000000-0002-0000-0300-000001000000}">
      <formula1>0</formula1>
      <formula2>1000000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Z18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8.140625" style="37" customWidth="1"/>
    <col min="2" max="2" width="23.28515625" style="37" customWidth="1"/>
    <col min="3" max="3" width="14.85546875" style="37" customWidth="1"/>
    <col min="4" max="4" width="16.28515625" style="37" customWidth="1"/>
    <col min="5" max="73" width="11.42578125" style="37"/>
    <col min="74" max="75" width="12.140625" style="37" customWidth="1"/>
    <col min="76" max="77" width="12.140625" style="38" customWidth="1"/>
    <col min="78" max="78" width="12.28515625" style="38" customWidth="1"/>
    <col min="79" max="104" width="12.28515625" style="39" hidden="1" customWidth="1"/>
    <col min="105" max="105" width="12.28515625" style="37" customWidth="1"/>
    <col min="106" max="16384" width="11.42578125" style="37"/>
  </cols>
  <sheetData>
    <row r="1" spans="1:90" ht="16.149999999999999" customHeight="1" x14ac:dyDescent="0.2">
      <c r="A1" s="36" t="s">
        <v>0</v>
      </c>
    </row>
    <row r="2" spans="1:90" ht="16.149999999999999" customHeight="1" x14ac:dyDescent="0.2">
      <c r="A2" s="36" t="str">
        <f>CONCATENATE("COMUNA: ",[5]NOMBRE!B2," - ","( ",[5]NOMBRE!C2,[5]NOMBRE!D2,[5]NOMBRE!E2,[5]NOMBRE!F2,[5]NOMBRE!G2," )")</f>
        <v>COMUNA: LINARES - ( 07401 )</v>
      </c>
    </row>
    <row r="3" spans="1:90" ht="16.149999999999999" customHeight="1" x14ac:dyDescent="0.2">
      <c r="A3" s="36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</row>
    <row r="4" spans="1:90" ht="16.149999999999999" customHeight="1" x14ac:dyDescent="0.2">
      <c r="A4" s="36" t="str">
        <f>CONCATENATE("MES: ",[5]NOMBRE!B6," - ","( ",[5]NOMBRE!C6,[5]NOMBRE!D6," )")</f>
        <v>MES: ABRIL - ( 04 )</v>
      </c>
    </row>
    <row r="5" spans="1:90" ht="16.149999999999999" customHeight="1" x14ac:dyDescent="0.2">
      <c r="A5" s="36" t="str">
        <f>CONCATENATE("AÑO: ",[5]NOMBRE!B7)</f>
        <v>AÑO: 2018</v>
      </c>
    </row>
    <row r="6" spans="1:90" ht="15" x14ac:dyDescent="0.2">
      <c r="A6" s="584" t="s">
        <v>30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spans="1:90" ht="15" x14ac:dyDescent="0.2">
      <c r="A7" s="374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1:90" ht="31.15" customHeight="1" x14ac:dyDescent="0.2">
      <c r="A8" s="103" t="s">
        <v>31</v>
      </c>
      <c r="B8" s="104"/>
      <c r="C8" s="105"/>
      <c r="D8" s="105"/>
      <c r="E8" s="105"/>
      <c r="F8" s="105"/>
      <c r="G8" s="105"/>
      <c r="H8" s="105"/>
      <c r="I8" s="106"/>
      <c r="J8" s="104"/>
      <c r="K8" s="107"/>
      <c r="L8" s="105"/>
      <c r="M8" s="56"/>
      <c r="N8" s="56"/>
      <c r="O8" s="56"/>
      <c r="P8" s="56"/>
      <c r="Q8" s="56"/>
      <c r="R8" s="56"/>
      <c r="S8" s="56"/>
      <c r="T8" s="56"/>
      <c r="U8" s="56"/>
      <c r="V8" s="108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CG8" s="42"/>
      <c r="CH8" s="42"/>
      <c r="CI8" s="42"/>
      <c r="CJ8" s="42"/>
      <c r="CK8" s="42"/>
      <c r="CL8" s="42"/>
    </row>
    <row r="9" spans="1:90" ht="31.15" customHeight="1" x14ac:dyDescent="0.2">
      <c r="A9" s="109" t="s">
        <v>32</v>
      </c>
      <c r="B9" s="110"/>
      <c r="C9" s="110"/>
      <c r="D9" s="110"/>
      <c r="E9" s="110"/>
      <c r="F9" s="110"/>
      <c r="G9" s="110"/>
      <c r="H9" s="110"/>
      <c r="I9" s="110"/>
      <c r="J9" s="110"/>
      <c r="K9" s="111"/>
      <c r="L9" s="110"/>
      <c r="M9" s="112"/>
      <c r="N9" s="112"/>
      <c r="O9" s="56"/>
      <c r="P9" s="56"/>
      <c r="Q9" s="56"/>
      <c r="R9" s="56"/>
      <c r="S9" s="56"/>
      <c r="T9" s="56"/>
      <c r="U9" s="56"/>
      <c r="V9" s="108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8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CG9" s="42"/>
      <c r="CH9" s="42"/>
      <c r="CI9" s="42"/>
      <c r="CJ9" s="42"/>
      <c r="CK9" s="42"/>
      <c r="CL9" s="42"/>
    </row>
    <row r="10" spans="1:90" ht="25.15" customHeight="1" x14ac:dyDescent="0.2">
      <c r="A10" s="620" t="s">
        <v>19</v>
      </c>
      <c r="B10" s="620" t="s">
        <v>33</v>
      </c>
      <c r="C10" s="629" t="s">
        <v>28</v>
      </c>
      <c r="D10" s="630"/>
      <c r="E10" s="631"/>
      <c r="F10" s="632" t="s">
        <v>29</v>
      </c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3"/>
      <c r="AL10" s="633"/>
      <c r="AM10" s="634"/>
      <c r="AN10" s="631" t="s">
        <v>1</v>
      </c>
      <c r="AO10" s="635" t="s">
        <v>18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CG10" s="42"/>
      <c r="CH10" s="42"/>
      <c r="CI10" s="42"/>
      <c r="CJ10" s="42"/>
      <c r="CK10" s="42"/>
      <c r="CL10" s="42"/>
    </row>
    <row r="11" spans="1:90" ht="19.5" customHeight="1" x14ac:dyDescent="0.2">
      <c r="A11" s="585"/>
      <c r="B11" s="585"/>
      <c r="C11" s="589"/>
      <c r="D11" s="590"/>
      <c r="E11" s="591"/>
      <c r="F11" s="632" t="s">
        <v>22</v>
      </c>
      <c r="G11" s="634"/>
      <c r="H11" s="632" t="s">
        <v>23</v>
      </c>
      <c r="I11" s="634"/>
      <c r="J11" s="632" t="s">
        <v>24</v>
      </c>
      <c r="K11" s="634"/>
      <c r="L11" s="632" t="s">
        <v>21</v>
      </c>
      <c r="M11" s="634"/>
      <c r="N11" s="632" t="s">
        <v>20</v>
      </c>
      <c r="O11" s="634"/>
      <c r="P11" s="636" t="s">
        <v>2</v>
      </c>
      <c r="Q11" s="637"/>
      <c r="R11" s="636" t="s">
        <v>3</v>
      </c>
      <c r="S11" s="637"/>
      <c r="T11" s="636" t="s">
        <v>4</v>
      </c>
      <c r="U11" s="637"/>
      <c r="V11" s="636" t="s">
        <v>5</v>
      </c>
      <c r="W11" s="637"/>
      <c r="X11" s="636" t="s">
        <v>6</v>
      </c>
      <c r="Y11" s="637"/>
      <c r="Z11" s="636" t="s">
        <v>7</v>
      </c>
      <c r="AA11" s="637"/>
      <c r="AB11" s="636" t="s">
        <v>8</v>
      </c>
      <c r="AC11" s="637"/>
      <c r="AD11" s="636" t="s">
        <v>9</v>
      </c>
      <c r="AE11" s="637"/>
      <c r="AF11" s="636" t="s">
        <v>10</v>
      </c>
      <c r="AG11" s="637"/>
      <c r="AH11" s="636" t="s">
        <v>11</v>
      </c>
      <c r="AI11" s="637"/>
      <c r="AJ11" s="636" t="s">
        <v>12</v>
      </c>
      <c r="AK11" s="637"/>
      <c r="AL11" s="636" t="s">
        <v>13</v>
      </c>
      <c r="AM11" s="637"/>
      <c r="AN11" s="595"/>
      <c r="AO11" s="597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CG11" s="42"/>
      <c r="CH11" s="42"/>
      <c r="CI11" s="42"/>
      <c r="CJ11" s="42"/>
      <c r="CK11" s="42"/>
      <c r="CL11" s="42"/>
    </row>
    <row r="12" spans="1:90" ht="19.5" customHeight="1" x14ac:dyDescent="0.2">
      <c r="A12" s="569"/>
      <c r="B12" s="569"/>
      <c r="C12" s="325" t="s">
        <v>14</v>
      </c>
      <c r="D12" s="326" t="s">
        <v>15</v>
      </c>
      <c r="E12" s="373" t="s">
        <v>16</v>
      </c>
      <c r="F12" s="32" t="s">
        <v>15</v>
      </c>
      <c r="G12" s="373" t="s">
        <v>16</v>
      </c>
      <c r="H12" s="32" t="s">
        <v>15</v>
      </c>
      <c r="I12" s="373" t="s">
        <v>16</v>
      </c>
      <c r="J12" s="32" t="s">
        <v>15</v>
      </c>
      <c r="K12" s="373" t="s">
        <v>16</v>
      </c>
      <c r="L12" s="32" t="s">
        <v>15</v>
      </c>
      <c r="M12" s="373" t="s">
        <v>16</v>
      </c>
      <c r="N12" s="32" t="s">
        <v>15</v>
      </c>
      <c r="O12" s="373" t="s">
        <v>16</v>
      </c>
      <c r="P12" s="32" t="s">
        <v>15</v>
      </c>
      <c r="Q12" s="373" t="s">
        <v>16</v>
      </c>
      <c r="R12" s="32" t="s">
        <v>15</v>
      </c>
      <c r="S12" s="373" t="s">
        <v>16</v>
      </c>
      <c r="T12" s="32" t="s">
        <v>15</v>
      </c>
      <c r="U12" s="373" t="s">
        <v>16</v>
      </c>
      <c r="V12" s="32" t="s">
        <v>15</v>
      </c>
      <c r="W12" s="373" t="s">
        <v>16</v>
      </c>
      <c r="X12" s="32" t="s">
        <v>15</v>
      </c>
      <c r="Y12" s="373" t="s">
        <v>16</v>
      </c>
      <c r="Z12" s="32" t="s">
        <v>15</v>
      </c>
      <c r="AA12" s="373" t="s">
        <v>16</v>
      </c>
      <c r="AB12" s="32" t="s">
        <v>15</v>
      </c>
      <c r="AC12" s="373" t="s">
        <v>16</v>
      </c>
      <c r="AD12" s="32" t="s">
        <v>15</v>
      </c>
      <c r="AE12" s="373" t="s">
        <v>16</v>
      </c>
      <c r="AF12" s="32" t="s">
        <v>15</v>
      </c>
      <c r="AG12" s="373" t="s">
        <v>16</v>
      </c>
      <c r="AH12" s="32" t="s">
        <v>15</v>
      </c>
      <c r="AI12" s="373" t="s">
        <v>16</v>
      </c>
      <c r="AJ12" s="32" t="s">
        <v>15</v>
      </c>
      <c r="AK12" s="373" t="s">
        <v>16</v>
      </c>
      <c r="AL12" s="32" t="s">
        <v>15</v>
      </c>
      <c r="AM12" s="373" t="s">
        <v>16</v>
      </c>
      <c r="AN12" s="591"/>
      <c r="AO12" s="598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CG12" s="42"/>
      <c r="CH12" s="42"/>
      <c r="CI12" s="42"/>
      <c r="CJ12" s="42"/>
      <c r="CK12" s="42"/>
      <c r="CL12" s="42"/>
    </row>
    <row r="13" spans="1:90" ht="16.149999999999999" customHeight="1" x14ac:dyDescent="0.2">
      <c r="A13" s="619" t="s">
        <v>34</v>
      </c>
      <c r="B13" s="65" t="s">
        <v>35</v>
      </c>
      <c r="C13" s="90">
        <f t="shared" ref="C13:C26" si="0">SUM(D13+E13)</f>
        <v>1</v>
      </c>
      <c r="D13" s="91">
        <f t="shared" ref="D13:D26" si="1">SUM(F13+H13+J13+L13+N13+P13+R13+T13+V13+X13+Z13+AB13+AD13+AF13+AH13+AJ13+AL13)</f>
        <v>1</v>
      </c>
      <c r="E13" s="2">
        <f t="shared" ref="E13:E26" si="2">SUM(G13+I13+K13+M13+O13+Q13+S13+U13+W13+Y13+AA13+AC13+AE13+AG13+AI13+AK13+AM13)</f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5">
        <v>0</v>
      </c>
      <c r="L13" s="3">
        <v>0</v>
      </c>
      <c r="M13" s="5">
        <v>0</v>
      </c>
      <c r="N13" s="3">
        <v>0</v>
      </c>
      <c r="O13" s="5">
        <v>0</v>
      </c>
      <c r="P13" s="3">
        <v>0</v>
      </c>
      <c r="Q13" s="5">
        <v>0</v>
      </c>
      <c r="R13" s="3">
        <v>0</v>
      </c>
      <c r="S13" s="5">
        <v>0</v>
      </c>
      <c r="T13" s="3">
        <v>0</v>
      </c>
      <c r="U13" s="5">
        <v>0</v>
      </c>
      <c r="V13" s="3">
        <v>0</v>
      </c>
      <c r="W13" s="5">
        <v>0</v>
      </c>
      <c r="X13" s="3">
        <v>0</v>
      </c>
      <c r="Y13" s="5">
        <v>0</v>
      </c>
      <c r="Z13" s="3">
        <v>0</v>
      </c>
      <c r="AA13" s="5">
        <v>0</v>
      </c>
      <c r="AB13" s="3">
        <v>0</v>
      </c>
      <c r="AC13" s="5">
        <v>0</v>
      </c>
      <c r="AD13" s="3">
        <v>0</v>
      </c>
      <c r="AE13" s="5">
        <v>0</v>
      </c>
      <c r="AF13" s="3">
        <v>0</v>
      </c>
      <c r="AG13" s="5">
        <v>0</v>
      </c>
      <c r="AH13" s="3">
        <v>0</v>
      </c>
      <c r="AI13" s="5">
        <v>0</v>
      </c>
      <c r="AJ13" s="3">
        <v>0</v>
      </c>
      <c r="AK13" s="5">
        <v>0</v>
      </c>
      <c r="AL13" s="21">
        <v>1</v>
      </c>
      <c r="AM13" s="5">
        <v>0</v>
      </c>
      <c r="AN13" s="4">
        <v>0</v>
      </c>
      <c r="AO13" s="4">
        <v>0</v>
      </c>
      <c r="AP13" s="6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40"/>
      <c r="BC13" s="40"/>
      <c r="BD13" s="40"/>
      <c r="CB13" s="41"/>
      <c r="CG13" s="42">
        <v>0</v>
      </c>
      <c r="CH13" s="42">
        <v>0</v>
      </c>
      <c r="CI13" s="42">
        <v>0</v>
      </c>
      <c r="CJ13" s="42"/>
      <c r="CK13" s="42"/>
      <c r="CL13" s="42"/>
    </row>
    <row r="14" spans="1:90" ht="16.149999999999999" customHeight="1" x14ac:dyDescent="0.2">
      <c r="A14" s="601"/>
      <c r="B14" s="66" t="s">
        <v>36</v>
      </c>
      <c r="C14" s="114">
        <f t="shared" si="0"/>
        <v>44</v>
      </c>
      <c r="D14" s="115">
        <f t="shared" si="1"/>
        <v>22</v>
      </c>
      <c r="E14" s="69">
        <f t="shared" si="2"/>
        <v>22</v>
      </c>
      <c r="F14" s="7">
        <v>2</v>
      </c>
      <c r="G14" s="14">
        <v>0</v>
      </c>
      <c r="H14" s="7">
        <v>5</v>
      </c>
      <c r="I14" s="14">
        <v>4</v>
      </c>
      <c r="J14" s="7">
        <v>5</v>
      </c>
      <c r="K14" s="8">
        <v>2</v>
      </c>
      <c r="L14" s="7">
        <v>5</v>
      </c>
      <c r="M14" s="8">
        <v>2</v>
      </c>
      <c r="N14" s="7">
        <v>0</v>
      </c>
      <c r="O14" s="8">
        <v>1</v>
      </c>
      <c r="P14" s="7">
        <v>1</v>
      </c>
      <c r="Q14" s="8">
        <v>3</v>
      </c>
      <c r="R14" s="7">
        <v>1</v>
      </c>
      <c r="S14" s="8">
        <v>1</v>
      </c>
      <c r="T14" s="7">
        <v>1</v>
      </c>
      <c r="U14" s="8">
        <v>1</v>
      </c>
      <c r="V14" s="7">
        <v>0</v>
      </c>
      <c r="W14" s="8">
        <v>2</v>
      </c>
      <c r="X14" s="7">
        <v>1</v>
      </c>
      <c r="Y14" s="8">
        <v>0</v>
      </c>
      <c r="Z14" s="7">
        <v>1</v>
      </c>
      <c r="AA14" s="8">
        <v>0</v>
      </c>
      <c r="AB14" s="7">
        <v>0</v>
      </c>
      <c r="AC14" s="8">
        <v>2</v>
      </c>
      <c r="AD14" s="7">
        <v>0</v>
      </c>
      <c r="AE14" s="8">
        <v>2</v>
      </c>
      <c r="AF14" s="7">
        <v>0</v>
      </c>
      <c r="AG14" s="8">
        <v>1</v>
      </c>
      <c r="AH14" s="7">
        <v>0</v>
      </c>
      <c r="AI14" s="8">
        <v>1</v>
      </c>
      <c r="AJ14" s="7">
        <v>0</v>
      </c>
      <c r="AK14" s="8">
        <v>0</v>
      </c>
      <c r="AL14" s="15">
        <v>0</v>
      </c>
      <c r="AM14" s="8">
        <v>0</v>
      </c>
      <c r="AN14" s="14">
        <v>44</v>
      </c>
      <c r="AO14" s="14">
        <v>0</v>
      </c>
      <c r="AP14" s="6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40"/>
      <c r="BC14" s="40"/>
      <c r="BD14" s="40"/>
      <c r="CA14" s="41"/>
      <c r="CB14" s="41"/>
      <c r="CG14" s="42">
        <v>0</v>
      </c>
      <c r="CH14" s="42">
        <v>0</v>
      </c>
      <c r="CI14" s="42">
        <v>0</v>
      </c>
      <c r="CJ14" s="42"/>
      <c r="CK14" s="42"/>
      <c r="CL14" s="42"/>
    </row>
    <row r="15" spans="1:90" ht="16.149999999999999" customHeight="1" x14ac:dyDescent="0.2">
      <c r="A15" s="601"/>
      <c r="B15" s="66" t="s">
        <v>37</v>
      </c>
      <c r="C15" s="114">
        <f t="shared" si="0"/>
        <v>409</v>
      </c>
      <c r="D15" s="115">
        <f t="shared" si="1"/>
        <v>177</v>
      </c>
      <c r="E15" s="69">
        <f t="shared" si="2"/>
        <v>232</v>
      </c>
      <c r="F15" s="7">
        <v>0</v>
      </c>
      <c r="G15" s="14">
        <v>0</v>
      </c>
      <c r="H15" s="7">
        <v>1</v>
      </c>
      <c r="I15" s="14">
        <v>2</v>
      </c>
      <c r="J15" s="7">
        <v>10</v>
      </c>
      <c r="K15" s="8">
        <v>1</v>
      </c>
      <c r="L15" s="7">
        <v>5</v>
      </c>
      <c r="M15" s="8">
        <v>2</v>
      </c>
      <c r="N15" s="7">
        <v>11</v>
      </c>
      <c r="O15" s="8">
        <v>0</v>
      </c>
      <c r="P15" s="7">
        <v>18</v>
      </c>
      <c r="Q15" s="8">
        <v>8</v>
      </c>
      <c r="R15" s="7">
        <v>18</v>
      </c>
      <c r="S15" s="8">
        <v>4</v>
      </c>
      <c r="T15" s="7">
        <v>16</v>
      </c>
      <c r="U15" s="8">
        <v>10</v>
      </c>
      <c r="V15" s="7">
        <v>13</v>
      </c>
      <c r="W15" s="8">
        <v>23</v>
      </c>
      <c r="X15" s="7">
        <v>18</v>
      </c>
      <c r="Y15" s="8">
        <v>32</v>
      </c>
      <c r="Z15" s="7">
        <v>13</v>
      </c>
      <c r="AA15" s="8">
        <v>35</v>
      </c>
      <c r="AB15" s="7">
        <v>17</v>
      </c>
      <c r="AC15" s="8">
        <v>38</v>
      </c>
      <c r="AD15" s="7">
        <v>13</v>
      </c>
      <c r="AE15" s="8">
        <v>35</v>
      </c>
      <c r="AF15" s="7">
        <v>13</v>
      </c>
      <c r="AG15" s="8">
        <v>21</v>
      </c>
      <c r="AH15" s="7">
        <v>7</v>
      </c>
      <c r="AI15" s="8">
        <v>9</v>
      </c>
      <c r="AJ15" s="7">
        <v>4</v>
      </c>
      <c r="AK15" s="8">
        <v>6</v>
      </c>
      <c r="AL15" s="15">
        <v>0</v>
      </c>
      <c r="AM15" s="8">
        <v>6</v>
      </c>
      <c r="AN15" s="14">
        <v>409</v>
      </c>
      <c r="AO15" s="14">
        <v>0</v>
      </c>
      <c r="AP15" s="6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40"/>
      <c r="BC15" s="40"/>
      <c r="BD15" s="40"/>
      <c r="CG15" s="42">
        <v>0</v>
      </c>
      <c r="CH15" s="42">
        <v>0</v>
      </c>
      <c r="CI15" s="42">
        <v>0</v>
      </c>
      <c r="CJ15" s="42"/>
      <c r="CK15" s="42"/>
      <c r="CL15" s="42"/>
    </row>
    <row r="16" spans="1:90" ht="16.149999999999999" customHeight="1" x14ac:dyDescent="0.2">
      <c r="A16" s="601"/>
      <c r="B16" s="66" t="s">
        <v>38</v>
      </c>
      <c r="C16" s="114">
        <f t="shared" si="0"/>
        <v>0</v>
      </c>
      <c r="D16" s="115">
        <f t="shared" si="1"/>
        <v>0</v>
      </c>
      <c r="E16" s="69">
        <f t="shared" si="2"/>
        <v>0</v>
      </c>
      <c r="F16" s="7"/>
      <c r="G16" s="14"/>
      <c r="H16" s="7"/>
      <c r="I16" s="14"/>
      <c r="J16" s="7"/>
      <c r="K16" s="8"/>
      <c r="L16" s="7"/>
      <c r="M16" s="8"/>
      <c r="N16" s="7"/>
      <c r="O16" s="8"/>
      <c r="P16" s="7"/>
      <c r="Q16" s="8"/>
      <c r="R16" s="7"/>
      <c r="S16" s="8"/>
      <c r="T16" s="7"/>
      <c r="U16" s="8"/>
      <c r="V16" s="7"/>
      <c r="W16" s="8"/>
      <c r="X16" s="7"/>
      <c r="Y16" s="8"/>
      <c r="Z16" s="7"/>
      <c r="AA16" s="8"/>
      <c r="AB16" s="7"/>
      <c r="AC16" s="8"/>
      <c r="AD16" s="7"/>
      <c r="AE16" s="8"/>
      <c r="AF16" s="7"/>
      <c r="AG16" s="8"/>
      <c r="AH16" s="7"/>
      <c r="AI16" s="8"/>
      <c r="AJ16" s="7"/>
      <c r="AK16" s="8"/>
      <c r="AL16" s="15"/>
      <c r="AM16" s="8"/>
      <c r="AN16" s="14">
        <v>0</v>
      </c>
      <c r="AO16" s="14">
        <v>0</v>
      </c>
      <c r="AP16" s="6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40"/>
      <c r="BC16" s="40"/>
      <c r="BD16" s="40"/>
      <c r="CB16" s="41"/>
      <c r="CG16" s="42">
        <v>0</v>
      </c>
      <c r="CH16" s="42">
        <v>0</v>
      </c>
      <c r="CI16" s="42">
        <v>0</v>
      </c>
      <c r="CJ16" s="42"/>
      <c r="CK16" s="42"/>
      <c r="CL16" s="42"/>
    </row>
    <row r="17" spans="1:90" ht="16.149999999999999" customHeight="1" x14ac:dyDescent="0.2">
      <c r="A17" s="601"/>
      <c r="B17" s="66" t="s">
        <v>39</v>
      </c>
      <c r="C17" s="114">
        <f t="shared" si="0"/>
        <v>181</v>
      </c>
      <c r="D17" s="115">
        <f t="shared" si="1"/>
        <v>84</v>
      </c>
      <c r="E17" s="69">
        <f t="shared" si="2"/>
        <v>97</v>
      </c>
      <c r="F17" s="7">
        <v>0</v>
      </c>
      <c r="G17" s="14">
        <v>0</v>
      </c>
      <c r="H17" s="7">
        <v>10</v>
      </c>
      <c r="I17" s="14">
        <v>2</v>
      </c>
      <c r="J17" s="7">
        <v>7</v>
      </c>
      <c r="K17" s="8">
        <v>5</v>
      </c>
      <c r="L17" s="7">
        <v>3</v>
      </c>
      <c r="M17" s="8">
        <v>2</v>
      </c>
      <c r="N17" s="7">
        <v>9</v>
      </c>
      <c r="O17" s="8">
        <v>5</v>
      </c>
      <c r="P17" s="7">
        <v>4</v>
      </c>
      <c r="Q17" s="8">
        <v>8</v>
      </c>
      <c r="R17" s="7">
        <v>5</v>
      </c>
      <c r="S17" s="8">
        <v>9</v>
      </c>
      <c r="T17" s="7">
        <v>10</v>
      </c>
      <c r="U17" s="8">
        <v>4</v>
      </c>
      <c r="V17" s="7">
        <v>1</v>
      </c>
      <c r="W17" s="8">
        <v>13</v>
      </c>
      <c r="X17" s="7">
        <v>3</v>
      </c>
      <c r="Y17" s="8">
        <v>5</v>
      </c>
      <c r="Z17" s="7">
        <v>14</v>
      </c>
      <c r="AA17" s="8">
        <v>18</v>
      </c>
      <c r="AB17" s="7">
        <v>7</v>
      </c>
      <c r="AC17" s="8">
        <v>10</v>
      </c>
      <c r="AD17" s="7">
        <v>3</v>
      </c>
      <c r="AE17" s="8">
        <v>9</v>
      </c>
      <c r="AF17" s="7">
        <v>5</v>
      </c>
      <c r="AG17" s="8">
        <v>5</v>
      </c>
      <c r="AH17" s="7">
        <v>0</v>
      </c>
      <c r="AI17" s="8">
        <v>2</v>
      </c>
      <c r="AJ17" s="7">
        <v>3</v>
      </c>
      <c r="AK17" s="8">
        <v>0</v>
      </c>
      <c r="AL17" s="15">
        <v>0</v>
      </c>
      <c r="AM17" s="8">
        <v>0</v>
      </c>
      <c r="AN17" s="14">
        <v>181</v>
      </c>
      <c r="AO17" s="14">
        <v>0</v>
      </c>
      <c r="AP17" s="6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40"/>
      <c r="BC17" s="40"/>
      <c r="BD17" s="40"/>
      <c r="CG17" s="42">
        <v>0</v>
      </c>
      <c r="CH17" s="42">
        <v>0</v>
      </c>
      <c r="CI17" s="42">
        <v>0</v>
      </c>
      <c r="CJ17" s="42"/>
      <c r="CK17" s="42"/>
      <c r="CL17" s="42"/>
    </row>
    <row r="18" spans="1:90" ht="16.149999999999999" customHeight="1" x14ac:dyDescent="0.2">
      <c r="A18" s="601"/>
      <c r="B18" s="66" t="s">
        <v>40</v>
      </c>
      <c r="C18" s="114">
        <f t="shared" si="0"/>
        <v>0</v>
      </c>
      <c r="D18" s="115">
        <f t="shared" si="1"/>
        <v>0</v>
      </c>
      <c r="E18" s="69">
        <f t="shared" si="2"/>
        <v>0</v>
      </c>
      <c r="F18" s="7"/>
      <c r="G18" s="14"/>
      <c r="H18" s="7"/>
      <c r="I18" s="14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15"/>
      <c r="AM18" s="8"/>
      <c r="AN18" s="14"/>
      <c r="AO18" s="14"/>
      <c r="AP18" s="6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40"/>
      <c r="BC18" s="40"/>
      <c r="BD18" s="40"/>
      <c r="CG18" s="42">
        <v>0</v>
      </c>
      <c r="CH18" s="42">
        <v>0</v>
      </c>
      <c r="CI18" s="42">
        <v>0</v>
      </c>
      <c r="CJ18" s="42"/>
      <c r="CK18" s="42"/>
      <c r="CL18" s="42"/>
    </row>
    <row r="19" spans="1:90" ht="16.149999999999999" customHeight="1" x14ac:dyDescent="0.2">
      <c r="A19" s="601"/>
      <c r="B19" s="66" t="s">
        <v>41</v>
      </c>
      <c r="C19" s="116">
        <f t="shared" si="0"/>
        <v>0</v>
      </c>
      <c r="D19" s="117">
        <f t="shared" si="1"/>
        <v>0</v>
      </c>
      <c r="E19" s="23">
        <f t="shared" si="2"/>
        <v>0</v>
      </c>
      <c r="F19" s="24"/>
      <c r="G19" s="25"/>
      <c r="H19" s="24"/>
      <c r="I19" s="25"/>
      <c r="J19" s="24"/>
      <c r="K19" s="26"/>
      <c r="L19" s="24"/>
      <c r="M19" s="26"/>
      <c r="N19" s="24"/>
      <c r="O19" s="26"/>
      <c r="P19" s="24"/>
      <c r="Q19" s="26"/>
      <c r="R19" s="24"/>
      <c r="S19" s="26"/>
      <c r="T19" s="24"/>
      <c r="U19" s="26"/>
      <c r="V19" s="24"/>
      <c r="W19" s="26"/>
      <c r="X19" s="24"/>
      <c r="Y19" s="26"/>
      <c r="Z19" s="24"/>
      <c r="AA19" s="26"/>
      <c r="AB19" s="24"/>
      <c r="AC19" s="26"/>
      <c r="AD19" s="24"/>
      <c r="AE19" s="26"/>
      <c r="AF19" s="24"/>
      <c r="AG19" s="26"/>
      <c r="AH19" s="24"/>
      <c r="AI19" s="26"/>
      <c r="AJ19" s="24"/>
      <c r="AK19" s="26"/>
      <c r="AL19" s="27"/>
      <c r="AM19" s="26"/>
      <c r="AN19" s="25"/>
      <c r="AO19" s="25"/>
      <c r="AP19" s="6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40"/>
      <c r="BC19" s="40"/>
      <c r="BD19" s="40"/>
      <c r="CG19" s="42">
        <v>0</v>
      </c>
      <c r="CH19" s="42">
        <v>0</v>
      </c>
      <c r="CI19" s="42">
        <v>0</v>
      </c>
      <c r="CJ19" s="42"/>
      <c r="CK19" s="42"/>
      <c r="CL19" s="42"/>
    </row>
    <row r="20" spans="1:90" ht="25.15" customHeight="1" x14ac:dyDescent="0.2">
      <c r="A20" s="601"/>
      <c r="B20" s="66" t="s">
        <v>42</v>
      </c>
      <c r="C20" s="116">
        <f t="shared" si="0"/>
        <v>0</v>
      </c>
      <c r="D20" s="117">
        <f t="shared" si="1"/>
        <v>0</v>
      </c>
      <c r="E20" s="23">
        <f t="shared" si="2"/>
        <v>0</v>
      </c>
      <c r="F20" s="24"/>
      <c r="G20" s="25"/>
      <c r="H20" s="24"/>
      <c r="I20" s="25"/>
      <c r="J20" s="24"/>
      <c r="K20" s="26"/>
      <c r="L20" s="24"/>
      <c r="M20" s="26"/>
      <c r="N20" s="24"/>
      <c r="O20" s="26"/>
      <c r="P20" s="24"/>
      <c r="Q20" s="26"/>
      <c r="R20" s="24"/>
      <c r="S20" s="26"/>
      <c r="T20" s="24"/>
      <c r="U20" s="26"/>
      <c r="V20" s="24"/>
      <c r="W20" s="26"/>
      <c r="X20" s="24"/>
      <c r="Y20" s="26"/>
      <c r="Z20" s="24"/>
      <c r="AA20" s="26"/>
      <c r="AB20" s="24"/>
      <c r="AC20" s="26"/>
      <c r="AD20" s="24"/>
      <c r="AE20" s="26"/>
      <c r="AF20" s="24"/>
      <c r="AG20" s="26"/>
      <c r="AH20" s="24"/>
      <c r="AI20" s="26"/>
      <c r="AJ20" s="24"/>
      <c r="AK20" s="26"/>
      <c r="AL20" s="27"/>
      <c r="AM20" s="26"/>
      <c r="AN20" s="25"/>
      <c r="AO20" s="25"/>
      <c r="AP20" s="6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40"/>
      <c r="BC20" s="40"/>
      <c r="BD20" s="40"/>
      <c r="CG20" s="42">
        <v>0</v>
      </c>
      <c r="CH20" s="42">
        <v>0</v>
      </c>
      <c r="CI20" s="42">
        <v>0</v>
      </c>
      <c r="CJ20" s="42"/>
      <c r="CK20" s="42"/>
      <c r="CL20" s="42"/>
    </row>
    <row r="21" spans="1:90" ht="16.149999999999999" customHeight="1" x14ac:dyDescent="0.2">
      <c r="A21" s="601"/>
      <c r="B21" s="66" t="s">
        <v>43</v>
      </c>
      <c r="C21" s="116">
        <f t="shared" si="0"/>
        <v>0</v>
      </c>
      <c r="D21" s="117">
        <f t="shared" si="1"/>
        <v>0</v>
      </c>
      <c r="E21" s="23">
        <f t="shared" si="2"/>
        <v>0</v>
      </c>
      <c r="F21" s="24"/>
      <c r="G21" s="25"/>
      <c r="H21" s="24"/>
      <c r="I21" s="25"/>
      <c r="J21" s="24"/>
      <c r="K21" s="26"/>
      <c r="L21" s="24"/>
      <c r="M21" s="26"/>
      <c r="N21" s="24"/>
      <c r="O21" s="26"/>
      <c r="P21" s="24"/>
      <c r="Q21" s="26"/>
      <c r="R21" s="24"/>
      <c r="S21" s="26"/>
      <c r="T21" s="24"/>
      <c r="U21" s="26"/>
      <c r="V21" s="24"/>
      <c r="W21" s="26"/>
      <c r="X21" s="24"/>
      <c r="Y21" s="26"/>
      <c r="Z21" s="24"/>
      <c r="AA21" s="26"/>
      <c r="AB21" s="24"/>
      <c r="AC21" s="26"/>
      <c r="AD21" s="24"/>
      <c r="AE21" s="26"/>
      <c r="AF21" s="24"/>
      <c r="AG21" s="26"/>
      <c r="AH21" s="24"/>
      <c r="AI21" s="26"/>
      <c r="AJ21" s="24"/>
      <c r="AK21" s="26"/>
      <c r="AL21" s="27"/>
      <c r="AM21" s="26"/>
      <c r="AN21" s="25"/>
      <c r="AO21" s="25"/>
      <c r="AP21" s="6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40"/>
      <c r="BC21" s="40"/>
      <c r="BD21" s="40"/>
      <c r="CG21" s="42">
        <v>0</v>
      </c>
      <c r="CH21" s="42">
        <v>0</v>
      </c>
      <c r="CI21" s="42">
        <v>0</v>
      </c>
      <c r="CJ21" s="42"/>
      <c r="CK21" s="42"/>
      <c r="CL21" s="42"/>
    </row>
    <row r="22" spans="1:90" ht="36" customHeight="1" x14ac:dyDescent="0.2">
      <c r="A22" s="601"/>
      <c r="B22" s="66" t="s">
        <v>44</v>
      </c>
      <c r="C22" s="116">
        <f t="shared" si="0"/>
        <v>0</v>
      </c>
      <c r="D22" s="87">
        <f t="shared" si="1"/>
        <v>0</v>
      </c>
      <c r="E22" s="23">
        <f t="shared" si="2"/>
        <v>0</v>
      </c>
      <c r="F22" s="24"/>
      <c r="G22" s="25"/>
      <c r="H22" s="24"/>
      <c r="I22" s="25"/>
      <c r="J22" s="24"/>
      <c r="K22" s="26"/>
      <c r="L22" s="24"/>
      <c r="M22" s="26"/>
      <c r="N22" s="24"/>
      <c r="O22" s="26"/>
      <c r="P22" s="24"/>
      <c r="Q22" s="26"/>
      <c r="R22" s="24"/>
      <c r="S22" s="26"/>
      <c r="T22" s="24"/>
      <c r="U22" s="26"/>
      <c r="V22" s="24"/>
      <c r="W22" s="26"/>
      <c r="X22" s="24"/>
      <c r="Y22" s="26"/>
      <c r="Z22" s="24"/>
      <c r="AA22" s="26"/>
      <c r="AB22" s="24"/>
      <c r="AC22" s="26"/>
      <c r="AD22" s="24"/>
      <c r="AE22" s="26"/>
      <c r="AF22" s="24"/>
      <c r="AG22" s="26"/>
      <c r="AH22" s="24"/>
      <c r="AI22" s="26"/>
      <c r="AJ22" s="24"/>
      <c r="AK22" s="26"/>
      <c r="AL22" s="27"/>
      <c r="AM22" s="26"/>
      <c r="AN22" s="25"/>
      <c r="AO22" s="25"/>
      <c r="AP22" s="6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40"/>
      <c r="BC22" s="40"/>
      <c r="BD22" s="40"/>
      <c r="CG22" s="42">
        <v>0</v>
      </c>
      <c r="CH22" s="42">
        <v>0</v>
      </c>
      <c r="CI22" s="42">
        <v>0</v>
      </c>
      <c r="CJ22" s="42"/>
      <c r="CK22" s="42"/>
      <c r="CL22" s="42"/>
    </row>
    <row r="23" spans="1:90" ht="16.149999999999999" customHeight="1" x14ac:dyDescent="0.2">
      <c r="A23" s="567"/>
      <c r="B23" s="293" t="s">
        <v>17</v>
      </c>
      <c r="C23" s="34">
        <f t="shared" si="0"/>
        <v>635</v>
      </c>
      <c r="D23" s="35">
        <f>SUM(F23+H23+J23+L23+N23+P23+R23+T23+V23+X23+Z23+AB23+AD23+AF23+AH23+AJ23+AL23)</f>
        <v>284</v>
      </c>
      <c r="E23" s="328">
        <f t="shared" si="2"/>
        <v>351</v>
      </c>
      <c r="F23" s="61">
        <f>SUM(F13:F22)</f>
        <v>2</v>
      </c>
      <c r="G23" s="329">
        <f t="shared" ref="G23:AO23" si="3">SUM(G13:G22)</f>
        <v>0</v>
      </c>
      <c r="H23" s="61">
        <f t="shared" si="3"/>
        <v>16</v>
      </c>
      <c r="I23" s="329">
        <f t="shared" si="3"/>
        <v>8</v>
      </c>
      <c r="J23" s="61">
        <f t="shared" si="3"/>
        <v>22</v>
      </c>
      <c r="K23" s="63">
        <f t="shared" si="3"/>
        <v>8</v>
      </c>
      <c r="L23" s="61">
        <f t="shared" si="3"/>
        <v>13</v>
      </c>
      <c r="M23" s="63">
        <f t="shared" si="3"/>
        <v>6</v>
      </c>
      <c r="N23" s="61">
        <f t="shared" si="3"/>
        <v>20</v>
      </c>
      <c r="O23" s="63">
        <f t="shared" si="3"/>
        <v>6</v>
      </c>
      <c r="P23" s="61">
        <f t="shared" si="3"/>
        <v>23</v>
      </c>
      <c r="Q23" s="63">
        <f t="shared" si="3"/>
        <v>19</v>
      </c>
      <c r="R23" s="61">
        <f t="shared" si="3"/>
        <v>24</v>
      </c>
      <c r="S23" s="63">
        <f t="shared" si="3"/>
        <v>14</v>
      </c>
      <c r="T23" s="61">
        <f t="shared" si="3"/>
        <v>27</v>
      </c>
      <c r="U23" s="63">
        <f t="shared" si="3"/>
        <v>15</v>
      </c>
      <c r="V23" s="61">
        <f t="shared" si="3"/>
        <v>14</v>
      </c>
      <c r="W23" s="63">
        <f t="shared" si="3"/>
        <v>38</v>
      </c>
      <c r="X23" s="61">
        <f t="shared" si="3"/>
        <v>22</v>
      </c>
      <c r="Y23" s="63">
        <f t="shared" si="3"/>
        <v>37</v>
      </c>
      <c r="Z23" s="61">
        <f t="shared" si="3"/>
        <v>28</v>
      </c>
      <c r="AA23" s="63">
        <f t="shared" si="3"/>
        <v>53</v>
      </c>
      <c r="AB23" s="61">
        <f t="shared" si="3"/>
        <v>24</v>
      </c>
      <c r="AC23" s="63">
        <f t="shared" si="3"/>
        <v>50</v>
      </c>
      <c r="AD23" s="61">
        <f t="shared" si="3"/>
        <v>16</v>
      </c>
      <c r="AE23" s="63">
        <f t="shared" si="3"/>
        <v>46</v>
      </c>
      <c r="AF23" s="61">
        <f t="shared" si="3"/>
        <v>18</v>
      </c>
      <c r="AG23" s="63">
        <f t="shared" si="3"/>
        <v>27</v>
      </c>
      <c r="AH23" s="61">
        <f t="shared" si="3"/>
        <v>7</v>
      </c>
      <c r="AI23" s="63">
        <f t="shared" si="3"/>
        <v>12</v>
      </c>
      <c r="AJ23" s="61">
        <f t="shared" si="3"/>
        <v>7</v>
      </c>
      <c r="AK23" s="63">
        <f t="shared" si="3"/>
        <v>6</v>
      </c>
      <c r="AL23" s="296">
        <f t="shared" si="3"/>
        <v>1</v>
      </c>
      <c r="AM23" s="63">
        <f t="shared" si="3"/>
        <v>6</v>
      </c>
      <c r="AN23" s="329">
        <f t="shared" si="3"/>
        <v>634</v>
      </c>
      <c r="AO23" s="329">
        <f t="shared" si="3"/>
        <v>0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CG23" s="42"/>
      <c r="CH23" s="42"/>
      <c r="CI23" s="42"/>
      <c r="CJ23" s="42"/>
      <c r="CK23" s="42"/>
      <c r="CL23" s="42"/>
    </row>
    <row r="24" spans="1:90" ht="16.149999999999999" customHeight="1" x14ac:dyDescent="0.2">
      <c r="A24" s="381" t="s">
        <v>45</v>
      </c>
      <c r="B24" s="332" t="s">
        <v>36</v>
      </c>
      <c r="C24" s="333">
        <f t="shared" si="0"/>
        <v>10</v>
      </c>
      <c r="D24" s="334">
        <f t="shared" si="1"/>
        <v>6</v>
      </c>
      <c r="E24" s="335">
        <f t="shared" si="2"/>
        <v>4</v>
      </c>
      <c r="F24" s="336">
        <v>3</v>
      </c>
      <c r="G24" s="337">
        <v>1</v>
      </c>
      <c r="H24" s="336">
        <v>1</v>
      </c>
      <c r="I24" s="337">
        <v>0</v>
      </c>
      <c r="J24" s="336">
        <v>0</v>
      </c>
      <c r="K24" s="338">
        <v>0</v>
      </c>
      <c r="L24" s="336">
        <v>1</v>
      </c>
      <c r="M24" s="338">
        <v>0</v>
      </c>
      <c r="N24" s="336">
        <v>0</v>
      </c>
      <c r="O24" s="338">
        <v>0</v>
      </c>
      <c r="P24" s="336">
        <v>0</v>
      </c>
      <c r="Q24" s="338">
        <v>0</v>
      </c>
      <c r="R24" s="336">
        <v>0</v>
      </c>
      <c r="S24" s="338">
        <v>0</v>
      </c>
      <c r="T24" s="336">
        <v>0</v>
      </c>
      <c r="U24" s="338">
        <v>0</v>
      </c>
      <c r="V24" s="336">
        <v>0</v>
      </c>
      <c r="W24" s="338">
        <v>2</v>
      </c>
      <c r="X24" s="336">
        <v>0</v>
      </c>
      <c r="Y24" s="338">
        <v>0</v>
      </c>
      <c r="Z24" s="336">
        <v>0</v>
      </c>
      <c r="AA24" s="338">
        <v>0</v>
      </c>
      <c r="AB24" s="336">
        <v>0</v>
      </c>
      <c r="AC24" s="338">
        <v>1</v>
      </c>
      <c r="AD24" s="336">
        <v>0</v>
      </c>
      <c r="AE24" s="338">
        <v>0</v>
      </c>
      <c r="AF24" s="336">
        <v>1</v>
      </c>
      <c r="AG24" s="338">
        <v>0</v>
      </c>
      <c r="AH24" s="336">
        <v>0</v>
      </c>
      <c r="AI24" s="338">
        <v>0</v>
      </c>
      <c r="AJ24" s="336">
        <v>0</v>
      </c>
      <c r="AK24" s="338">
        <v>0</v>
      </c>
      <c r="AL24" s="339">
        <v>0</v>
      </c>
      <c r="AM24" s="338">
        <v>0</v>
      </c>
      <c r="AN24" s="337">
        <v>10</v>
      </c>
      <c r="AO24" s="337">
        <v>0</v>
      </c>
      <c r="AP24" s="6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40"/>
      <c r="BC24" s="40"/>
      <c r="BD24" s="40"/>
      <c r="CG24" s="42">
        <v>0</v>
      </c>
      <c r="CH24" s="42">
        <v>0</v>
      </c>
      <c r="CI24" s="42">
        <v>0</v>
      </c>
      <c r="CJ24" s="42"/>
      <c r="CK24" s="42"/>
      <c r="CL24" s="42"/>
    </row>
    <row r="25" spans="1:90" ht="16.149999999999999" customHeight="1" x14ac:dyDescent="0.2">
      <c r="A25" s="619" t="s">
        <v>46</v>
      </c>
      <c r="B25" s="298" t="s">
        <v>36</v>
      </c>
      <c r="C25" s="90">
        <f t="shared" si="0"/>
        <v>220</v>
      </c>
      <c r="D25" s="91">
        <f t="shared" si="1"/>
        <v>93</v>
      </c>
      <c r="E25" s="2">
        <f t="shared" si="2"/>
        <v>127</v>
      </c>
      <c r="F25" s="3">
        <v>1</v>
      </c>
      <c r="G25" s="4">
        <v>0</v>
      </c>
      <c r="H25" s="3">
        <v>17</v>
      </c>
      <c r="I25" s="4">
        <v>4</v>
      </c>
      <c r="J25" s="3">
        <v>22</v>
      </c>
      <c r="K25" s="5">
        <v>11</v>
      </c>
      <c r="L25" s="3">
        <v>12</v>
      </c>
      <c r="M25" s="5">
        <v>11</v>
      </c>
      <c r="N25" s="3">
        <v>9</v>
      </c>
      <c r="O25" s="5">
        <v>6</v>
      </c>
      <c r="P25" s="3">
        <v>9</v>
      </c>
      <c r="Q25" s="5">
        <v>9</v>
      </c>
      <c r="R25" s="3">
        <v>3</v>
      </c>
      <c r="S25" s="5">
        <v>4</v>
      </c>
      <c r="T25" s="3">
        <v>5</v>
      </c>
      <c r="U25" s="5">
        <v>8</v>
      </c>
      <c r="V25" s="3">
        <v>1</v>
      </c>
      <c r="W25" s="5">
        <v>20</v>
      </c>
      <c r="X25" s="3">
        <v>5</v>
      </c>
      <c r="Y25" s="5">
        <v>12</v>
      </c>
      <c r="Z25" s="3">
        <v>4</v>
      </c>
      <c r="AA25" s="5">
        <v>12</v>
      </c>
      <c r="AB25" s="3">
        <v>3</v>
      </c>
      <c r="AC25" s="5">
        <v>16</v>
      </c>
      <c r="AD25" s="3">
        <v>0</v>
      </c>
      <c r="AE25" s="5">
        <v>8</v>
      </c>
      <c r="AF25" s="3">
        <v>1</v>
      </c>
      <c r="AG25" s="5">
        <v>5</v>
      </c>
      <c r="AH25" s="3">
        <v>1</v>
      </c>
      <c r="AI25" s="5">
        <v>1</v>
      </c>
      <c r="AJ25" s="3">
        <v>0</v>
      </c>
      <c r="AK25" s="5">
        <v>0</v>
      </c>
      <c r="AL25" s="21">
        <v>0</v>
      </c>
      <c r="AM25" s="5">
        <v>0</v>
      </c>
      <c r="AN25" s="4">
        <v>220</v>
      </c>
      <c r="AO25" s="4">
        <v>0</v>
      </c>
      <c r="AP25" s="6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40"/>
      <c r="BC25" s="40"/>
      <c r="BD25" s="40"/>
      <c r="CG25" s="42">
        <v>0</v>
      </c>
      <c r="CH25" s="42">
        <v>0</v>
      </c>
      <c r="CI25" s="42">
        <v>0</v>
      </c>
      <c r="CJ25" s="42"/>
      <c r="CK25" s="42"/>
      <c r="CL25" s="42"/>
    </row>
    <row r="26" spans="1:90" ht="16.149999999999999" customHeight="1" x14ac:dyDescent="0.2">
      <c r="A26" s="567"/>
      <c r="B26" s="299" t="s">
        <v>47</v>
      </c>
      <c r="C26" s="45">
        <f t="shared" si="0"/>
        <v>0</v>
      </c>
      <c r="D26" s="46">
        <f t="shared" si="1"/>
        <v>0</v>
      </c>
      <c r="E26" s="71">
        <f t="shared" si="2"/>
        <v>0</v>
      </c>
      <c r="F26" s="9"/>
      <c r="G26" s="30"/>
      <c r="H26" s="9"/>
      <c r="I26" s="11"/>
      <c r="J26" s="9"/>
      <c r="K26" s="11"/>
      <c r="L26" s="9"/>
      <c r="M26" s="11"/>
      <c r="N26" s="9"/>
      <c r="O26" s="10"/>
      <c r="P26" s="9"/>
      <c r="Q26" s="30"/>
      <c r="R26" s="129"/>
      <c r="S26" s="11"/>
      <c r="T26" s="9"/>
      <c r="U26" s="11"/>
      <c r="V26" s="9"/>
      <c r="W26" s="11"/>
      <c r="X26" s="9"/>
      <c r="Y26" s="30"/>
      <c r="Z26" s="9"/>
      <c r="AA26" s="30"/>
      <c r="AB26" s="9"/>
      <c r="AC26" s="11"/>
      <c r="AD26" s="9"/>
      <c r="AE26" s="30"/>
      <c r="AF26" s="9"/>
      <c r="AG26" s="30"/>
      <c r="AH26" s="9"/>
      <c r="AI26" s="11"/>
      <c r="AJ26" s="9"/>
      <c r="AK26" s="11"/>
      <c r="AL26" s="18"/>
      <c r="AM26" s="11"/>
      <c r="AN26" s="10"/>
      <c r="AO26" s="10"/>
      <c r="AP26" s="6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40"/>
      <c r="BC26" s="40"/>
      <c r="BD26" s="40"/>
      <c r="CG26" s="42">
        <v>0</v>
      </c>
      <c r="CH26" s="42">
        <v>0</v>
      </c>
      <c r="CI26" s="42">
        <v>0</v>
      </c>
      <c r="CJ26" s="42"/>
      <c r="CK26" s="42"/>
      <c r="CL26" s="42"/>
    </row>
    <row r="27" spans="1:90" ht="31.15" customHeight="1" x14ac:dyDescent="0.2">
      <c r="A27" s="130" t="s">
        <v>48</v>
      </c>
      <c r="B27" s="131"/>
      <c r="C27" s="132"/>
      <c r="D27" s="131"/>
      <c r="E27" s="110"/>
      <c r="F27" s="110"/>
      <c r="G27" s="110"/>
      <c r="H27" s="110"/>
      <c r="I27" s="110"/>
      <c r="J27" s="110"/>
      <c r="K27" s="110"/>
      <c r="L27" s="110"/>
      <c r="M27" s="112"/>
      <c r="N27" s="112"/>
      <c r="O27" s="56"/>
      <c r="P27" s="56"/>
      <c r="Q27" s="56"/>
      <c r="R27" s="56"/>
      <c r="S27" s="56"/>
      <c r="T27" s="56"/>
      <c r="U27" s="56"/>
      <c r="V27" s="108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8"/>
      <c r="AQ27" s="133"/>
      <c r="AR27" s="133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CG27" s="42"/>
      <c r="CH27" s="42"/>
      <c r="CI27" s="42"/>
      <c r="CJ27" s="42"/>
      <c r="CK27" s="42"/>
      <c r="CL27" s="42"/>
    </row>
    <row r="28" spans="1:90" ht="16.149999999999999" customHeight="1" x14ac:dyDescent="0.2">
      <c r="A28" s="619" t="s">
        <v>19</v>
      </c>
      <c r="B28" s="619" t="s">
        <v>49</v>
      </c>
      <c r="C28" s="659" t="s">
        <v>50</v>
      </c>
      <c r="D28" s="633"/>
      <c r="E28" s="634"/>
      <c r="F28" s="659" t="s">
        <v>22</v>
      </c>
      <c r="G28" s="634"/>
      <c r="H28" s="659" t="s">
        <v>23</v>
      </c>
      <c r="I28" s="634"/>
      <c r="J28" s="659" t="s">
        <v>24</v>
      </c>
      <c r="K28" s="634"/>
      <c r="L28" s="659" t="s">
        <v>21</v>
      </c>
      <c r="M28" s="634"/>
      <c r="N28" s="659" t="s">
        <v>20</v>
      </c>
      <c r="O28" s="634"/>
      <c r="P28" s="660" t="s">
        <v>2</v>
      </c>
      <c r="Q28" s="637"/>
      <c r="R28" s="638" t="s">
        <v>3</v>
      </c>
      <c r="S28" s="638"/>
      <c r="T28" s="660" t="s">
        <v>4</v>
      </c>
      <c r="U28" s="637"/>
      <c r="V28" s="660" t="s">
        <v>5</v>
      </c>
      <c r="W28" s="637"/>
      <c r="X28" s="660" t="s">
        <v>6</v>
      </c>
      <c r="Y28" s="637"/>
      <c r="Z28" s="660" t="s">
        <v>7</v>
      </c>
      <c r="AA28" s="637"/>
      <c r="AB28" s="660" t="s">
        <v>8</v>
      </c>
      <c r="AC28" s="637"/>
      <c r="AD28" s="660" t="s">
        <v>9</v>
      </c>
      <c r="AE28" s="637"/>
      <c r="AF28" s="660" t="s">
        <v>10</v>
      </c>
      <c r="AG28" s="637"/>
      <c r="AH28" s="660" t="s">
        <v>11</v>
      </c>
      <c r="AI28" s="637"/>
      <c r="AJ28" s="660" t="s">
        <v>12</v>
      </c>
      <c r="AK28" s="637"/>
      <c r="AL28" s="660" t="s">
        <v>13</v>
      </c>
      <c r="AM28" s="637"/>
      <c r="AN28" s="77"/>
      <c r="AO28" s="134"/>
      <c r="AP28" s="135"/>
      <c r="AQ28" s="133"/>
      <c r="AR28" s="133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CG28" s="42"/>
      <c r="CH28" s="42"/>
      <c r="CI28" s="42"/>
      <c r="CJ28" s="42"/>
      <c r="CK28" s="42"/>
      <c r="CL28" s="42"/>
    </row>
    <row r="29" spans="1:90" ht="16.149999999999999" customHeight="1" x14ac:dyDescent="0.2">
      <c r="A29" s="567"/>
      <c r="B29" s="567"/>
      <c r="C29" s="32" t="s">
        <v>14</v>
      </c>
      <c r="D29" s="33" t="s">
        <v>15</v>
      </c>
      <c r="E29" s="378" t="s">
        <v>16</v>
      </c>
      <c r="F29" s="32" t="s">
        <v>15</v>
      </c>
      <c r="G29" s="378" t="s">
        <v>16</v>
      </c>
      <c r="H29" s="32" t="s">
        <v>15</v>
      </c>
      <c r="I29" s="378" t="s">
        <v>16</v>
      </c>
      <c r="J29" s="32" t="s">
        <v>15</v>
      </c>
      <c r="K29" s="378" t="s">
        <v>16</v>
      </c>
      <c r="L29" s="32" t="s">
        <v>15</v>
      </c>
      <c r="M29" s="378" t="s">
        <v>16</v>
      </c>
      <c r="N29" s="32" t="s">
        <v>15</v>
      </c>
      <c r="O29" s="378" t="s">
        <v>16</v>
      </c>
      <c r="P29" s="32" t="s">
        <v>15</v>
      </c>
      <c r="Q29" s="378" t="s">
        <v>16</v>
      </c>
      <c r="R29" s="32" t="s">
        <v>15</v>
      </c>
      <c r="S29" s="379" t="s">
        <v>16</v>
      </c>
      <c r="T29" s="32" t="s">
        <v>15</v>
      </c>
      <c r="U29" s="378" t="s">
        <v>16</v>
      </c>
      <c r="V29" s="32" t="s">
        <v>15</v>
      </c>
      <c r="W29" s="378" t="s">
        <v>16</v>
      </c>
      <c r="X29" s="32" t="s">
        <v>15</v>
      </c>
      <c r="Y29" s="378" t="s">
        <v>16</v>
      </c>
      <c r="Z29" s="32" t="s">
        <v>15</v>
      </c>
      <c r="AA29" s="378" t="s">
        <v>16</v>
      </c>
      <c r="AB29" s="32" t="s">
        <v>15</v>
      </c>
      <c r="AC29" s="378" t="s">
        <v>16</v>
      </c>
      <c r="AD29" s="32" t="s">
        <v>15</v>
      </c>
      <c r="AE29" s="378" t="s">
        <v>16</v>
      </c>
      <c r="AF29" s="32" t="s">
        <v>15</v>
      </c>
      <c r="AG29" s="378" t="s">
        <v>16</v>
      </c>
      <c r="AH29" s="32" t="s">
        <v>15</v>
      </c>
      <c r="AI29" s="378" t="s">
        <v>16</v>
      </c>
      <c r="AJ29" s="32" t="s">
        <v>15</v>
      </c>
      <c r="AK29" s="378" t="s">
        <v>16</v>
      </c>
      <c r="AL29" s="32" t="s">
        <v>15</v>
      </c>
      <c r="AM29" s="378" t="s">
        <v>16</v>
      </c>
      <c r="AN29" s="343"/>
      <c r="AO29" s="344"/>
      <c r="AP29" s="345"/>
      <c r="AQ29" s="346"/>
      <c r="AR29" s="133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CG29" s="42"/>
      <c r="CH29" s="42"/>
      <c r="CI29" s="42"/>
      <c r="CJ29" s="42"/>
      <c r="CK29" s="42"/>
      <c r="CL29" s="42"/>
    </row>
    <row r="30" spans="1:90" ht="16.149999999999999" customHeight="1" x14ac:dyDescent="0.2">
      <c r="A30" s="298" t="s">
        <v>51</v>
      </c>
      <c r="B30" s="347">
        <v>22</v>
      </c>
      <c r="C30" s="61">
        <f>SUM(D30+E30)</f>
        <v>22</v>
      </c>
      <c r="D30" s="62">
        <f>SUM(F30+H30+J30+L30+N30+P30+R30+T30+V30+X30+Z30+AB30+AD30+AF30+AH30+AJ30+AL30)</f>
        <v>16</v>
      </c>
      <c r="E30" s="329">
        <f>SUM(G30+I30+K30+M30+O30+Q30+S30+U30+W30+Y30+AA30+AC30+AE30+AG30+AI30+AK30+AM30)</f>
        <v>6</v>
      </c>
      <c r="F30" s="9">
        <v>1</v>
      </c>
      <c r="G30" s="30">
        <v>0</v>
      </c>
      <c r="H30" s="9">
        <v>4</v>
      </c>
      <c r="I30" s="11">
        <v>0</v>
      </c>
      <c r="J30" s="9">
        <v>2</v>
      </c>
      <c r="K30" s="11">
        <v>1</v>
      </c>
      <c r="L30" s="9">
        <v>0</v>
      </c>
      <c r="M30" s="11">
        <v>1</v>
      </c>
      <c r="N30" s="9">
        <v>2</v>
      </c>
      <c r="O30" s="10">
        <v>0</v>
      </c>
      <c r="P30" s="9">
        <v>1</v>
      </c>
      <c r="Q30" s="30">
        <v>0</v>
      </c>
      <c r="R30" s="129">
        <v>1</v>
      </c>
      <c r="S30" s="11">
        <v>0</v>
      </c>
      <c r="T30" s="9">
        <v>1</v>
      </c>
      <c r="U30" s="11">
        <v>0</v>
      </c>
      <c r="V30" s="9">
        <v>2</v>
      </c>
      <c r="W30" s="11">
        <v>3</v>
      </c>
      <c r="X30" s="9">
        <v>1</v>
      </c>
      <c r="Y30" s="30">
        <v>1</v>
      </c>
      <c r="Z30" s="9">
        <v>0</v>
      </c>
      <c r="AA30" s="30">
        <v>0</v>
      </c>
      <c r="AB30" s="9">
        <v>0</v>
      </c>
      <c r="AC30" s="11">
        <v>0</v>
      </c>
      <c r="AD30" s="9">
        <v>0</v>
      </c>
      <c r="AE30" s="30">
        <v>0</v>
      </c>
      <c r="AF30" s="9">
        <v>0</v>
      </c>
      <c r="AG30" s="30">
        <v>0</v>
      </c>
      <c r="AH30" s="9">
        <v>1</v>
      </c>
      <c r="AI30" s="11">
        <v>0</v>
      </c>
      <c r="AJ30" s="9">
        <v>0</v>
      </c>
      <c r="AK30" s="11">
        <v>0</v>
      </c>
      <c r="AL30" s="18">
        <v>0</v>
      </c>
      <c r="AM30" s="11">
        <v>0</v>
      </c>
      <c r="AN30" s="20"/>
      <c r="AO30" s="348"/>
      <c r="AP30" s="349"/>
      <c r="AQ30" s="346"/>
      <c r="AR30" s="133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CG30" s="42"/>
      <c r="CH30" s="42"/>
      <c r="CI30" s="42"/>
      <c r="CJ30" s="42"/>
      <c r="CK30" s="42"/>
      <c r="CL30" s="42"/>
    </row>
    <row r="31" spans="1:90" ht="31.15" customHeight="1" x14ac:dyDescent="0.2">
      <c r="A31" s="103" t="s">
        <v>52</v>
      </c>
      <c r="B31" s="104"/>
      <c r="C31" s="105"/>
      <c r="D31" s="105"/>
      <c r="E31" s="105"/>
      <c r="F31" s="105"/>
      <c r="G31" s="105"/>
      <c r="H31" s="105"/>
      <c r="I31" s="106"/>
      <c r="J31" s="104"/>
      <c r="K31" s="110"/>
      <c r="L31" s="110"/>
      <c r="M31" s="112"/>
      <c r="N31" s="28"/>
      <c r="O31" s="56"/>
      <c r="P31" s="56"/>
      <c r="Q31" s="56"/>
      <c r="R31" s="56"/>
      <c r="S31" s="56"/>
      <c r="T31" s="56"/>
      <c r="U31" s="56"/>
      <c r="V31" s="108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8"/>
      <c r="AQ31" s="133"/>
      <c r="AR31" s="133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CG31" s="42"/>
      <c r="CH31" s="42"/>
      <c r="CI31" s="42"/>
      <c r="CJ31" s="42"/>
      <c r="CK31" s="42"/>
      <c r="CL31" s="42"/>
    </row>
    <row r="32" spans="1:90" ht="31.15" customHeight="1" x14ac:dyDescent="0.2">
      <c r="A32" s="142" t="s">
        <v>53</v>
      </c>
      <c r="B32" s="143"/>
      <c r="C32" s="143"/>
      <c r="D32" s="144"/>
      <c r="E32" s="144"/>
      <c r="F32" s="144"/>
      <c r="G32" s="144"/>
      <c r="H32" s="144"/>
      <c r="I32" s="144"/>
      <c r="J32" s="144"/>
      <c r="K32" s="144"/>
      <c r="L32" s="145"/>
      <c r="M32" s="28"/>
      <c r="N32" s="28"/>
      <c r="O32" s="28"/>
      <c r="P32" s="56"/>
      <c r="Q32" s="56"/>
      <c r="R32" s="56"/>
      <c r="S32" s="56"/>
      <c r="T32" s="56"/>
      <c r="U32" s="56"/>
      <c r="V32" s="108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8"/>
      <c r="AQ32" s="133"/>
      <c r="AR32" s="133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CG32" s="42"/>
      <c r="CH32" s="42"/>
      <c r="CI32" s="42"/>
      <c r="CJ32" s="42"/>
      <c r="CK32" s="42"/>
      <c r="CL32" s="42"/>
    </row>
    <row r="33" spans="1:90" ht="16.149999999999999" customHeight="1" x14ac:dyDescent="0.2">
      <c r="A33" s="620" t="s">
        <v>19</v>
      </c>
      <c r="B33" s="619" t="s">
        <v>33</v>
      </c>
      <c r="C33" s="619" t="s">
        <v>28</v>
      </c>
      <c r="D33" s="75"/>
      <c r="E33" s="75"/>
      <c r="F33" s="75"/>
      <c r="G33" s="75"/>
      <c r="H33" s="75"/>
      <c r="I33" s="75"/>
      <c r="J33" s="75"/>
      <c r="K33" s="75"/>
      <c r="L33" s="146"/>
      <c r="M33" s="147"/>
      <c r="N33" s="28"/>
      <c r="O33" s="56"/>
      <c r="P33" s="56"/>
      <c r="Q33" s="56"/>
      <c r="R33" s="56"/>
      <c r="S33" s="56"/>
      <c r="T33" s="56"/>
      <c r="U33" s="56"/>
      <c r="V33" s="108"/>
      <c r="W33" s="56"/>
      <c r="X33" s="350"/>
      <c r="Y33" s="348"/>
      <c r="Z33" s="348"/>
      <c r="AA33" s="348"/>
      <c r="AB33" s="348"/>
      <c r="AC33" s="348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8"/>
      <c r="AQ33" s="133"/>
      <c r="AR33" s="133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CG33" s="42"/>
      <c r="CH33" s="42"/>
      <c r="CI33" s="42"/>
      <c r="CJ33" s="42"/>
      <c r="CK33" s="42"/>
      <c r="CL33" s="42"/>
    </row>
    <row r="34" spans="1:90" ht="16.149999999999999" customHeight="1" x14ac:dyDescent="0.2">
      <c r="A34" s="569"/>
      <c r="B34" s="567"/>
      <c r="C34" s="567"/>
      <c r="D34" s="149"/>
      <c r="E34" s="75"/>
      <c r="F34" s="75"/>
      <c r="G34" s="75"/>
      <c r="H34" s="75"/>
      <c r="I34" s="75"/>
      <c r="J34" s="75"/>
      <c r="K34" s="75"/>
      <c r="L34" s="146"/>
      <c r="M34" s="147"/>
      <c r="N34" s="28"/>
      <c r="O34" s="56"/>
      <c r="P34" s="56"/>
      <c r="Q34" s="56"/>
      <c r="R34" s="56"/>
      <c r="S34" s="56"/>
      <c r="T34" s="56"/>
      <c r="U34" s="56"/>
      <c r="V34" s="108"/>
      <c r="W34" s="56"/>
      <c r="X34" s="350"/>
      <c r="Y34" s="348"/>
      <c r="Z34" s="348"/>
      <c r="AA34" s="348"/>
      <c r="AB34" s="348"/>
      <c r="AC34" s="348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1"/>
      <c r="AR34" s="51"/>
      <c r="CG34" s="42"/>
      <c r="CH34" s="42"/>
      <c r="CI34" s="42"/>
      <c r="CJ34" s="42"/>
      <c r="CK34" s="42"/>
      <c r="CL34" s="42"/>
    </row>
    <row r="35" spans="1:90" ht="16.149999999999999" customHeight="1" x14ac:dyDescent="0.2">
      <c r="A35" s="619" t="s">
        <v>54</v>
      </c>
      <c r="B35" s="332" t="s">
        <v>47</v>
      </c>
      <c r="C35" s="351">
        <v>4</v>
      </c>
      <c r="D35" s="149"/>
      <c r="E35" s="75"/>
      <c r="F35" s="75"/>
      <c r="G35" s="75"/>
      <c r="H35" s="56"/>
      <c r="I35" s="75"/>
      <c r="J35" s="75"/>
      <c r="K35" s="1"/>
      <c r="L35" s="146"/>
      <c r="M35" s="147"/>
      <c r="N35" s="28"/>
      <c r="O35" s="56"/>
      <c r="P35" s="56"/>
      <c r="Q35" s="56"/>
      <c r="R35" s="56"/>
      <c r="S35" s="56"/>
      <c r="T35" s="56"/>
      <c r="U35" s="56"/>
      <c r="V35" s="108"/>
      <c r="W35" s="56"/>
      <c r="X35" s="350"/>
      <c r="Y35" s="348"/>
      <c r="Z35" s="348"/>
      <c r="AA35" s="348"/>
      <c r="AB35" s="348"/>
      <c r="AC35" s="348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1"/>
      <c r="AR35" s="51"/>
      <c r="CG35" s="42"/>
      <c r="CH35" s="42"/>
      <c r="CI35" s="42"/>
      <c r="CJ35" s="42"/>
      <c r="CK35" s="42"/>
      <c r="CL35" s="42"/>
    </row>
    <row r="36" spans="1:90" ht="16.149999999999999" customHeight="1" x14ac:dyDescent="0.2">
      <c r="A36" s="567"/>
      <c r="B36" s="67" t="s">
        <v>55</v>
      </c>
      <c r="C36" s="16">
        <v>18</v>
      </c>
      <c r="D36" s="149"/>
      <c r="E36" s="75"/>
      <c r="F36" s="75"/>
      <c r="G36" s="75"/>
      <c r="H36" s="75"/>
      <c r="I36" s="75"/>
      <c r="J36" s="75"/>
      <c r="K36" s="75"/>
      <c r="L36" s="146"/>
      <c r="M36" s="147"/>
      <c r="N36" s="28"/>
      <c r="O36" s="56"/>
      <c r="P36" s="56"/>
      <c r="Q36" s="56"/>
      <c r="R36" s="56"/>
      <c r="S36" s="56"/>
      <c r="T36" s="56"/>
      <c r="U36" s="56"/>
      <c r="V36" s="108"/>
      <c r="W36" s="56"/>
      <c r="X36" s="350"/>
      <c r="Y36" s="348"/>
      <c r="Z36" s="348"/>
      <c r="AA36" s="348"/>
      <c r="AB36" s="348"/>
      <c r="AC36" s="348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1"/>
      <c r="AR36" s="51"/>
      <c r="CG36" s="42"/>
      <c r="CH36" s="42"/>
      <c r="CI36" s="42"/>
      <c r="CJ36" s="42"/>
      <c r="CK36" s="42"/>
      <c r="CL36" s="42"/>
    </row>
    <row r="37" spans="1:90" ht="16.149999999999999" customHeight="1" x14ac:dyDescent="0.2">
      <c r="A37" s="619" t="s">
        <v>56</v>
      </c>
      <c r="B37" s="332" t="s">
        <v>47</v>
      </c>
      <c r="C37" s="351">
        <v>0</v>
      </c>
      <c r="D37" s="149"/>
      <c r="E37" s="75"/>
      <c r="F37" s="75"/>
      <c r="G37" s="75"/>
      <c r="H37" s="75"/>
      <c r="I37" s="75"/>
      <c r="J37" s="75"/>
      <c r="K37" s="75"/>
      <c r="L37" s="146"/>
      <c r="M37" s="147"/>
      <c r="N37" s="28"/>
      <c r="O37" s="56"/>
      <c r="P37" s="56"/>
      <c r="Q37" s="56"/>
      <c r="R37" s="56"/>
      <c r="S37" s="56"/>
      <c r="T37" s="56"/>
      <c r="U37" s="56"/>
      <c r="V37" s="108"/>
      <c r="W37" s="56"/>
      <c r="X37" s="350"/>
      <c r="Y37" s="348"/>
      <c r="Z37" s="348"/>
      <c r="AA37" s="348"/>
      <c r="AB37" s="348"/>
      <c r="AC37" s="348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1"/>
      <c r="AR37" s="51"/>
      <c r="CG37" s="42"/>
      <c r="CH37" s="42"/>
      <c r="CI37" s="42"/>
      <c r="CJ37" s="42"/>
      <c r="CK37" s="42"/>
      <c r="CL37" s="42"/>
    </row>
    <row r="38" spans="1:90" ht="16.149999999999999" customHeight="1" x14ac:dyDescent="0.2">
      <c r="A38" s="567"/>
      <c r="B38" s="78" t="s">
        <v>55</v>
      </c>
      <c r="C38" s="19">
        <v>50</v>
      </c>
      <c r="D38" s="150"/>
      <c r="E38" s="75"/>
      <c r="F38" s="75"/>
      <c r="G38" s="75"/>
      <c r="H38" s="75"/>
      <c r="I38" s="75"/>
      <c r="J38" s="75"/>
      <c r="K38" s="75"/>
      <c r="L38" s="146"/>
      <c r="M38" s="147"/>
      <c r="N38" s="28"/>
      <c r="O38" s="56"/>
      <c r="P38" s="56"/>
      <c r="Q38" s="56"/>
      <c r="R38" s="56"/>
      <c r="S38" s="56"/>
      <c r="T38" s="56"/>
      <c r="U38" s="56"/>
      <c r="V38" s="108"/>
      <c r="W38" s="56"/>
      <c r="X38" s="350"/>
      <c r="Y38" s="348"/>
      <c r="Z38" s="348"/>
      <c r="AA38" s="348"/>
      <c r="AB38" s="348"/>
      <c r="AC38" s="348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1"/>
      <c r="AR38" s="51"/>
      <c r="CG38" s="42"/>
      <c r="CH38" s="42"/>
      <c r="CI38" s="42"/>
      <c r="CJ38" s="42"/>
      <c r="CK38" s="42"/>
      <c r="CL38" s="42"/>
    </row>
    <row r="39" spans="1:90" ht="31.15" customHeight="1" x14ac:dyDescent="0.2">
      <c r="A39" s="130" t="s">
        <v>57</v>
      </c>
      <c r="B39" s="352"/>
      <c r="C39" s="352"/>
      <c r="D39" s="152"/>
      <c r="E39" s="152"/>
      <c r="F39" s="152"/>
      <c r="G39" s="152"/>
      <c r="H39" s="152"/>
      <c r="I39" s="152"/>
      <c r="J39" s="152"/>
      <c r="K39" s="152"/>
      <c r="L39" s="153"/>
      <c r="M39" s="154"/>
      <c r="N39" s="155"/>
      <c r="O39" s="88"/>
      <c r="P39" s="88"/>
      <c r="Q39" s="88"/>
      <c r="R39" s="88"/>
      <c r="S39" s="88"/>
      <c r="T39" s="88"/>
      <c r="U39" s="88"/>
      <c r="V39" s="156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157"/>
      <c r="AO39" s="158"/>
      <c r="AP39" s="158"/>
      <c r="AQ39" s="133"/>
      <c r="AR39" s="133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CG39" s="42"/>
      <c r="CH39" s="42"/>
      <c r="CI39" s="42"/>
      <c r="CJ39" s="42"/>
      <c r="CK39" s="42"/>
      <c r="CL39" s="42"/>
    </row>
    <row r="40" spans="1:90" ht="16.149999999999999" customHeight="1" x14ac:dyDescent="0.2">
      <c r="A40" s="621" t="s">
        <v>58</v>
      </c>
      <c r="B40" s="622"/>
      <c r="C40" s="639" t="s">
        <v>28</v>
      </c>
      <c r="D40" s="624"/>
      <c r="E40" s="625"/>
      <c r="F40" s="659" t="s">
        <v>25</v>
      </c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3"/>
      <c r="U40" s="633"/>
      <c r="V40" s="633"/>
      <c r="W40" s="633"/>
      <c r="X40" s="633"/>
      <c r="Y40" s="633"/>
      <c r="Z40" s="633"/>
      <c r="AA40" s="633"/>
      <c r="AB40" s="633"/>
      <c r="AC40" s="633"/>
      <c r="AD40" s="633"/>
      <c r="AE40" s="633"/>
      <c r="AF40" s="633"/>
      <c r="AG40" s="633"/>
      <c r="AH40" s="633"/>
      <c r="AI40" s="633"/>
      <c r="AJ40" s="633"/>
      <c r="AK40" s="633"/>
      <c r="AL40" s="633"/>
      <c r="AM40" s="634"/>
      <c r="AN40" s="631" t="s">
        <v>1</v>
      </c>
      <c r="AO40" s="159"/>
      <c r="AP40" s="16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CG40" s="42"/>
      <c r="CH40" s="42"/>
      <c r="CI40" s="42"/>
      <c r="CJ40" s="42"/>
      <c r="CK40" s="42"/>
      <c r="CL40" s="42"/>
    </row>
    <row r="41" spans="1:90" ht="16.149999999999999" customHeight="1" x14ac:dyDescent="0.2">
      <c r="A41" s="572"/>
      <c r="B41" s="573"/>
      <c r="C41" s="604"/>
      <c r="D41" s="579"/>
      <c r="E41" s="580"/>
      <c r="F41" s="659" t="s">
        <v>22</v>
      </c>
      <c r="G41" s="634"/>
      <c r="H41" s="633" t="s">
        <v>23</v>
      </c>
      <c r="I41" s="634"/>
      <c r="J41" s="658" t="s">
        <v>24</v>
      </c>
      <c r="K41" s="628"/>
      <c r="L41" s="659" t="s">
        <v>21</v>
      </c>
      <c r="M41" s="634"/>
      <c r="N41" s="659" t="s">
        <v>20</v>
      </c>
      <c r="O41" s="634"/>
      <c r="P41" s="660" t="s">
        <v>2</v>
      </c>
      <c r="Q41" s="637"/>
      <c r="R41" s="660" t="s">
        <v>3</v>
      </c>
      <c r="S41" s="637"/>
      <c r="T41" s="660" t="s">
        <v>4</v>
      </c>
      <c r="U41" s="637"/>
      <c r="V41" s="660" t="s">
        <v>5</v>
      </c>
      <c r="W41" s="637"/>
      <c r="X41" s="660" t="s">
        <v>6</v>
      </c>
      <c r="Y41" s="637"/>
      <c r="Z41" s="660" t="s">
        <v>7</v>
      </c>
      <c r="AA41" s="637"/>
      <c r="AB41" s="660" t="s">
        <v>8</v>
      </c>
      <c r="AC41" s="637"/>
      <c r="AD41" s="660" t="s">
        <v>9</v>
      </c>
      <c r="AE41" s="637"/>
      <c r="AF41" s="660" t="s">
        <v>10</v>
      </c>
      <c r="AG41" s="637"/>
      <c r="AH41" s="660" t="s">
        <v>11</v>
      </c>
      <c r="AI41" s="637"/>
      <c r="AJ41" s="660" t="s">
        <v>12</v>
      </c>
      <c r="AK41" s="637"/>
      <c r="AL41" s="638" t="s">
        <v>13</v>
      </c>
      <c r="AM41" s="637"/>
      <c r="AN41" s="595"/>
      <c r="AO41" s="159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CG41" s="42"/>
      <c r="CH41" s="42"/>
      <c r="CI41" s="42"/>
      <c r="CJ41" s="42"/>
      <c r="CK41" s="42"/>
      <c r="CL41" s="42"/>
    </row>
    <row r="42" spans="1:90" ht="16.149999999999999" customHeight="1" x14ac:dyDescent="0.2">
      <c r="A42" s="574"/>
      <c r="B42" s="575"/>
      <c r="C42" s="353" t="s">
        <v>14</v>
      </c>
      <c r="D42" s="354" t="s">
        <v>15</v>
      </c>
      <c r="E42" s="369" t="s">
        <v>16</v>
      </c>
      <c r="F42" s="32" t="s">
        <v>15</v>
      </c>
      <c r="G42" s="378" t="s">
        <v>16</v>
      </c>
      <c r="H42" s="32" t="s">
        <v>15</v>
      </c>
      <c r="I42" s="378" t="s">
        <v>16</v>
      </c>
      <c r="J42" s="32" t="s">
        <v>15</v>
      </c>
      <c r="K42" s="378" t="s">
        <v>16</v>
      </c>
      <c r="L42" s="32" t="s">
        <v>15</v>
      </c>
      <c r="M42" s="378" t="s">
        <v>16</v>
      </c>
      <c r="N42" s="32" t="s">
        <v>15</v>
      </c>
      <c r="O42" s="378" t="s">
        <v>16</v>
      </c>
      <c r="P42" s="32" t="s">
        <v>15</v>
      </c>
      <c r="Q42" s="378" t="s">
        <v>16</v>
      </c>
      <c r="R42" s="32" t="s">
        <v>15</v>
      </c>
      <c r="S42" s="378" t="s">
        <v>16</v>
      </c>
      <c r="T42" s="32" t="s">
        <v>15</v>
      </c>
      <c r="U42" s="378" t="s">
        <v>16</v>
      </c>
      <c r="V42" s="32" t="s">
        <v>15</v>
      </c>
      <c r="W42" s="378" t="s">
        <v>16</v>
      </c>
      <c r="X42" s="32" t="s">
        <v>15</v>
      </c>
      <c r="Y42" s="378" t="s">
        <v>16</v>
      </c>
      <c r="Z42" s="32" t="s">
        <v>15</v>
      </c>
      <c r="AA42" s="378" t="s">
        <v>16</v>
      </c>
      <c r="AB42" s="32" t="s">
        <v>15</v>
      </c>
      <c r="AC42" s="378" t="s">
        <v>16</v>
      </c>
      <c r="AD42" s="32" t="s">
        <v>15</v>
      </c>
      <c r="AE42" s="378" t="s">
        <v>16</v>
      </c>
      <c r="AF42" s="32" t="s">
        <v>15</v>
      </c>
      <c r="AG42" s="378" t="s">
        <v>16</v>
      </c>
      <c r="AH42" s="32" t="s">
        <v>15</v>
      </c>
      <c r="AI42" s="378" t="s">
        <v>16</v>
      </c>
      <c r="AJ42" s="32" t="s">
        <v>15</v>
      </c>
      <c r="AK42" s="378" t="s">
        <v>16</v>
      </c>
      <c r="AL42" s="302" t="s">
        <v>15</v>
      </c>
      <c r="AM42" s="378" t="s">
        <v>16</v>
      </c>
      <c r="AN42" s="591"/>
      <c r="AO42" s="164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CG42" s="42"/>
      <c r="CH42" s="42"/>
      <c r="CI42" s="42"/>
      <c r="CJ42" s="42"/>
      <c r="CK42" s="42"/>
      <c r="CL42" s="42"/>
    </row>
    <row r="43" spans="1:90" ht="16.149999999999999" customHeight="1" x14ac:dyDescent="0.2">
      <c r="A43" s="375" t="s">
        <v>26</v>
      </c>
      <c r="B43" s="357" t="s">
        <v>59</v>
      </c>
      <c r="C43" s="167">
        <f>SUM(D43+E43)</f>
        <v>0</v>
      </c>
      <c r="D43" s="168">
        <f>SUM(F43+H43+J43+L43+N43+P43+R43+T43+V43+X43+Z43+AB43+AD43+AF43+AH43+AJ43+AL43)</f>
        <v>0</v>
      </c>
      <c r="E43" s="328">
        <f>SUM(G43+I43+K43+M43+O43+Q43+S43+U43+W43+Y43+AA43+AC43+AE43+AG43+AI43+AK43+AM43)</f>
        <v>0</v>
      </c>
      <c r="F43" s="31"/>
      <c r="G43" s="48"/>
      <c r="H43" s="31"/>
      <c r="I43" s="48"/>
      <c r="J43" s="31"/>
      <c r="K43" s="48"/>
      <c r="L43" s="31"/>
      <c r="M43" s="48"/>
      <c r="N43" s="31"/>
      <c r="O43" s="48"/>
      <c r="P43" s="303"/>
      <c r="Q43" s="48"/>
      <c r="R43" s="303"/>
      <c r="S43" s="48"/>
      <c r="T43" s="303"/>
      <c r="U43" s="48"/>
      <c r="V43" s="303"/>
      <c r="W43" s="48"/>
      <c r="X43" s="303"/>
      <c r="Y43" s="48"/>
      <c r="Z43" s="303"/>
      <c r="AA43" s="48"/>
      <c r="AB43" s="303"/>
      <c r="AC43" s="48"/>
      <c r="AD43" s="303"/>
      <c r="AE43" s="48"/>
      <c r="AF43" s="303"/>
      <c r="AG43" s="48"/>
      <c r="AH43" s="303"/>
      <c r="AI43" s="48"/>
      <c r="AJ43" s="303"/>
      <c r="AK43" s="48"/>
      <c r="AL43" s="359"/>
      <c r="AM43" s="48"/>
      <c r="AN43" s="360"/>
      <c r="AO43" s="6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40"/>
      <c r="BB43" s="40"/>
      <c r="CB43" s="41"/>
      <c r="CG43" s="42">
        <v>0</v>
      </c>
      <c r="CH43" s="42">
        <v>0</v>
      </c>
      <c r="CI43" s="42"/>
      <c r="CJ43" s="42"/>
      <c r="CK43" s="42"/>
      <c r="CL43" s="42"/>
    </row>
    <row r="44" spans="1:90" ht="16.149999999999999" customHeight="1" x14ac:dyDescent="0.2">
      <c r="A44" s="380" t="s">
        <v>27</v>
      </c>
      <c r="B44" s="305" t="s">
        <v>59</v>
      </c>
      <c r="C44" s="45">
        <f>SUM(D44+E44)</f>
        <v>0</v>
      </c>
      <c r="D44" s="46">
        <f>SUM(F44+H44+J44+L44+N44+P44+R44+T44+V44+X44+Z44+AB44+AD44+AF44+AH44+AJ44+AL44)</f>
        <v>0</v>
      </c>
      <c r="E44" s="70">
        <f>SUM(G44+I44+K44+M44+O44+Q44+S44+U44+W44+Y44+AA44+AC44+AE44+AG44+AI44+AK44+AM44)</f>
        <v>0</v>
      </c>
      <c r="F44" s="29"/>
      <c r="G44" s="47"/>
      <c r="H44" s="29"/>
      <c r="I44" s="47"/>
      <c r="J44" s="29"/>
      <c r="K44" s="47"/>
      <c r="L44" s="29"/>
      <c r="M44" s="47"/>
      <c r="N44" s="29"/>
      <c r="O44" s="47"/>
      <c r="P44" s="129"/>
      <c r="Q44" s="47"/>
      <c r="R44" s="129"/>
      <c r="S44" s="47"/>
      <c r="T44" s="129"/>
      <c r="U44" s="47"/>
      <c r="V44" s="129"/>
      <c r="W44" s="47"/>
      <c r="X44" s="129"/>
      <c r="Y44" s="47"/>
      <c r="Z44" s="129"/>
      <c r="AA44" s="47"/>
      <c r="AB44" s="129"/>
      <c r="AC44" s="47"/>
      <c r="AD44" s="129"/>
      <c r="AE44" s="47"/>
      <c r="AF44" s="129"/>
      <c r="AG44" s="47"/>
      <c r="AH44" s="129"/>
      <c r="AI44" s="47"/>
      <c r="AJ44" s="129"/>
      <c r="AK44" s="47"/>
      <c r="AL44" s="79"/>
      <c r="AM44" s="47"/>
      <c r="AN44" s="173"/>
      <c r="AO44" s="6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40"/>
      <c r="BB44" s="40"/>
      <c r="CG44" s="42">
        <v>0</v>
      </c>
      <c r="CH44" s="42">
        <v>0</v>
      </c>
      <c r="CI44" s="42"/>
      <c r="CJ44" s="42"/>
      <c r="CK44" s="42"/>
      <c r="CL44" s="42"/>
    </row>
    <row r="45" spans="1:90" ht="31.15" customHeight="1" x14ac:dyDescent="0.2">
      <c r="A45" s="623" t="s">
        <v>60</v>
      </c>
      <c r="B45" s="623"/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3"/>
      <c r="N45" s="174"/>
      <c r="O45" s="157"/>
      <c r="P45" s="157"/>
      <c r="Q45" s="157"/>
      <c r="R45" s="157"/>
      <c r="S45" s="157"/>
      <c r="T45" s="157"/>
      <c r="U45" s="157"/>
      <c r="V45" s="175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76"/>
      <c r="AP45" s="177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CG45" s="42"/>
      <c r="CH45" s="42"/>
      <c r="CI45" s="42"/>
      <c r="CJ45" s="42"/>
      <c r="CK45" s="42"/>
      <c r="CL45" s="42"/>
    </row>
    <row r="46" spans="1:90" ht="16.149999999999999" customHeight="1" x14ac:dyDescent="0.2">
      <c r="A46" s="621" t="s">
        <v>19</v>
      </c>
      <c r="B46" s="622"/>
      <c r="C46" s="624" t="s">
        <v>28</v>
      </c>
      <c r="D46" s="624"/>
      <c r="E46" s="625"/>
      <c r="F46" s="658" t="s">
        <v>25</v>
      </c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  <c r="R46" s="627"/>
      <c r="S46" s="627"/>
      <c r="T46" s="627"/>
      <c r="U46" s="627"/>
      <c r="V46" s="627"/>
      <c r="W46" s="627"/>
      <c r="X46" s="627"/>
      <c r="Y46" s="627"/>
      <c r="Z46" s="627"/>
      <c r="AA46" s="627"/>
      <c r="AB46" s="627"/>
      <c r="AC46" s="627"/>
      <c r="AD46" s="627"/>
      <c r="AE46" s="627"/>
      <c r="AF46" s="627"/>
      <c r="AG46" s="627"/>
      <c r="AH46" s="627"/>
      <c r="AI46" s="627"/>
      <c r="AJ46" s="627"/>
      <c r="AK46" s="627"/>
      <c r="AL46" s="627"/>
      <c r="AM46" s="628"/>
      <c r="AN46" s="631" t="s">
        <v>1</v>
      </c>
      <c r="AO46" s="176"/>
      <c r="AP46" s="363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CG46" s="42"/>
      <c r="CH46" s="42"/>
      <c r="CI46" s="42"/>
      <c r="CJ46" s="42"/>
      <c r="CK46" s="42"/>
      <c r="CL46" s="42"/>
    </row>
    <row r="47" spans="1:90" ht="16.149999999999999" customHeight="1" x14ac:dyDescent="0.2">
      <c r="A47" s="572"/>
      <c r="B47" s="573"/>
      <c r="C47" s="579"/>
      <c r="D47" s="579"/>
      <c r="E47" s="580"/>
      <c r="F47" s="661" t="s">
        <v>22</v>
      </c>
      <c r="G47" s="661"/>
      <c r="H47" s="659" t="s">
        <v>23</v>
      </c>
      <c r="I47" s="634"/>
      <c r="J47" s="658" t="s">
        <v>24</v>
      </c>
      <c r="K47" s="628"/>
      <c r="L47" s="659" t="s">
        <v>21</v>
      </c>
      <c r="M47" s="634"/>
      <c r="N47" s="659" t="s">
        <v>20</v>
      </c>
      <c r="O47" s="634"/>
      <c r="P47" s="660" t="s">
        <v>2</v>
      </c>
      <c r="Q47" s="637"/>
      <c r="R47" s="660" t="s">
        <v>3</v>
      </c>
      <c r="S47" s="637"/>
      <c r="T47" s="660" t="s">
        <v>4</v>
      </c>
      <c r="U47" s="637"/>
      <c r="V47" s="660" t="s">
        <v>5</v>
      </c>
      <c r="W47" s="637"/>
      <c r="X47" s="660" t="s">
        <v>6</v>
      </c>
      <c r="Y47" s="637"/>
      <c r="Z47" s="660" t="s">
        <v>7</v>
      </c>
      <c r="AA47" s="637"/>
      <c r="AB47" s="660" t="s">
        <v>8</v>
      </c>
      <c r="AC47" s="637"/>
      <c r="AD47" s="660" t="s">
        <v>9</v>
      </c>
      <c r="AE47" s="637"/>
      <c r="AF47" s="660" t="s">
        <v>10</v>
      </c>
      <c r="AG47" s="637"/>
      <c r="AH47" s="660" t="s">
        <v>11</v>
      </c>
      <c r="AI47" s="637"/>
      <c r="AJ47" s="660" t="s">
        <v>12</v>
      </c>
      <c r="AK47" s="637"/>
      <c r="AL47" s="660" t="s">
        <v>13</v>
      </c>
      <c r="AM47" s="637"/>
      <c r="AN47" s="595"/>
      <c r="AO47" s="176"/>
      <c r="AP47" s="363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CG47" s="42"/>
      <c r="CH47" s="42"/>
      <c r="CI47" s="42"/>
      <c r="CJ47" s="42"/>
      <c r="CK47" s="42"/>
      <c r="CL47" s="42"/>
    </row>
    <row r="48" spans="1:90" ht="16.149999999999999" customHeight="1" x14ac:dyDescent="0.2">
      <c r="A48" s="574"/>
      <c r="B48" s="575"/>
      <c r="C48" s="84" t="s">
        <v>14</v>
      </c>
      <c r="D48" s="179" t="s">
        <v>15</v>
      </c>
      <c r="E48" s="82" t="s">
        <v>16</v>
      </c>
      <c r="F48" s="325" t="s">
        <v>15</v>
      </c>
      <c r="G48" s="377" t="s">
        <v>16</v>
      </c>
      <c r="H48" s="325" t="s">
        <v>15</v>
      </c>
      <c r="I48" s="377" t="s">
        <v>16</v>
      </c>
      <c r="J48" s="325" t="s">
        <v>15</v>
      </c>
      <c r="K48" s="377" t="s">
        <v>16</v>
      </c>
      <c r="L48" s="325" t="s">
        <v>15</v>
      </c>
      <c r="M48" s="377" t="s">
        <v>16</v>
      </c>
      <c r="N48" s="325" t="s">
        <v>15</v>
      </c>
      <c r="O48" s="377" t="s">
        <v>16</v>
      </c>
      <c r="P48" s="325" t="s">
        <v>15</v>
      </c>
      <c r="Q48" s="377" t="s">
        <v>16</v>
      </c>
      <c r="R48" s="325" t="s">
        <v>15</v>
      </c>
      <c r="S48" s="377" t="s">
        <v>16</v>
      </c>
      <c r="T48" s="325" t="s">
        <v>15</v>
      </c>
      <c r="U48" s="377" t="s">
        <v>16</v>
      </c>
      <c r="V48" s="325" t="s">
        <v>15</v>
      </c>
      <c r="W48" s="377" t="s">
        <v>16</v>
      </c>
      <c r="X48" s="325" t="s">
        <v>15</v>
      </c>
      <c r="Y48" s="377" t="s">
        <v>16</v>
      </c>
      <c r="Z48" s="325" t="s">
        <v>15</v>
      </c>
      <c r="AA48" s="377" t="s">
        <v>16</v>
      </c>
      <c r="AB48" s="325" t="s">
        <v>15</v>
      </c>
      <c r="AC48" s="377" t="s">
        <v>16</v>
      </c>
      <c r="AD48" s="325" t="s">
        <v>15</v>
      </c>
      <c r="AE48" s="377" t="s">
        <v>16</v>
      </c>
      <c r="AF48" s="325" t="s">
        <v>15</v>
      </c>
      <c r="AG48" s="377" t="s">
        <v>16</v>
      </c>
      <c r="AH48" s="325" t="s">
        <v>15</v>
      </c>
      <c r="AI48" s="377" t="s">
        <v>16</v>
      </c>
      <c r="AJ48" s="325" t="s">
        <v>15</v>
      </c>
      <c r="AK48" s="377" t="s">
        <v>16</v>
      </c>
      <c r="AL48" s="68" t="s">
        <v>15</v>
      </c>
      <c r="AM48" s="181" t="s">
        <v>16</v>
      </c>
      <c r="AN48" s="591"/>
      <c r="AO48" s="176"/>
      <c r="AP48" s="363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CG48" s="42"/>
      <c r="CH48" s="42"/>
      <c r="CI48" s="42"/>
      <c r="CJ48" s="42"/>
      <c r="CK48" s="42"/>
      <c r="CL48" s="42"/>
    </row>
    <row r="49" spans="1:90" ht="16.149999999999999" customHeight="1" x14ac:dyDescent="0.2">
      <c r="A49" s="618" t="s">
        <v>61</v>
      </c>
      <c r="B49" s="384" t="s">
        <v>35</v>
      </c>
      <c r="C49" s="90">
        <f t="shared" ref="C49:C70" si="4">SUM(D49+E49)</f>
        <v>0</v>
      </c>
      <c r="D49" s="91">
        <f>SUM(H49+J49+L49+N49+P49+R49+T49+V49+X49+Z49+AB49+AD49+AF49+AH49+AJ49+AL49)</f>
        <v>0</v>
      </c>
      <c r="E49" s="2">
        <f t="shared" ref="D49:E54" si="5">SUM(I49+K49+M49+O49+Q49+S49+U49+W49+Y49+AA49+AC49+AE49+AG49+AI49+AK49+AM49)</f>
        <v>0</v>
      </c>
      <c r="F49" s="80"/>
      <c r="G49" s="81"/>
      <c r="H49" s="3"/>
      <c r="I49" s="4"/>
      <c r="J49" s="3"/>
      <c r="K49" s="5"/>
      <c r="L49" s="3"/>
      <c r="M49" s="5"/>
      <c r="N49" s="3"/>
      <c r="O49" s="5"/>
      <c r="P49" s="21"/>
      <c r="Q49" s="5"/>
      <c r="R49" s="21"/>
      <c r="S49" s="5"/>
      <c r="T49" s="21"/>
      <c r="U49" s="5"/>
      <c r="V49" s="21"/>
      <c r="W49" s="5"/>
      <c r="X49" s="21"/>
      <c r="Y49" s="5"/>
      <c r="Z49" s="21"/>
      <c r="AA49" s="5"/>
      <c r="AB49" s="21"/>
      <c r="AC49" s="5"/>
      <c r="AD49" s="21"/>
      <c r="AE49" s="5"/>
      <c r="AF49" s="21"/>
      <c r="AG49" s="5"/>
      <c r="AH49" s="21"/>
      <c r="AI49" s="5"/>
      <c r="AJ49" s="21"/>
      <c r="AK49" s="5"/>
      <c r="AL49" s="21"/>
      <c r="AM49" s="5"/>
      <c r="AN49" s="183"/>
      <c r="AO49" s="6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40"/>
      <c r="BB49" s="40"/>
      <c r="CG49" s="42">
        <v>0</v>
      </c>
      <c r="CH49" s="42">
        <v>0</v>
      </c>
      <c r="CI49" s="42"/>
      <c r="CJ49" s="42"/>
      <c r="CK49" s="42"/>
      <c r="CL49" s="42"/>
    </row>
    <row r="50" spans="1:90" ht="16.149999999999999" customHeight="1" x14ac:dyDescent="0.2">
      <c r="A50" s="564"/>
      <c r="B50" s="371" t="s">
        <v>47</v>
      </c>
      <c r="C50" s="114">
        <f t="shared" si="4"/>
        <v>0</v>
      </c>
      <c r="D50" s="115">
        <f t="shared" si="5"/>
        <v>0</v>
      </c>
      <c r="E50" s="69">
        <f t="shared" si="5"/>
        <v>0</v>
      </c>
      <c r="F50" s="43"/>
      <c r="G50" s="44"/>
      <c r="H50" s="7"/>
      <c r="I50" s="14"/>
      <c r="J50" s="7"/>
      <c r="K50" s="8"/>
      <c r="L50" s="7"/>
      <c r="M50" s="8"/>
      <c r="N50" s="7"/>
      <c r="O50" s="8"/>
      <c r="P50" s="15"/>
      <c r="Q50" s="8"/>
      <c r="R50" s="15"/>
      <c r="S50" s="8"/>
      <c r="T50" s="15"/>
      <c r="U50" s="8"/>
      <c r="V50" s="15"/>
      <c r="W50" s="8"/>
      <c r="X50" s="15"/>
      <c r="Y50" s="8"/>
      <c r="Z50" s="15"/>
      <c r="AA50" s="8"/>
      <c r="AB50" s="15"/>
      <c r="AC50" s="8"/>
      <c r="AD50" s="15"/>
      <c r="AE50" s="8"/>
      <c r="AF50" s="15"/>
      <c r="AG50" s="8"/>
      <c r="AH50" s="15"/>
      <c r="AI50" s="8"/>
      <c r="AJ50" s="15"/>
      <c r="AK50" s="8"/>
      <c r="AL50" s="15"/>
      <c r="AM50" s="8"/>
      <c r="AN50" s="185"/>
      <c r="AO50" s="6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40"/>
      <c r="BB50" s="40"/>
      <c r="CG50" s="42">
        <v>0</v>
      </c>
      <c r="CH50" s="42">
        <v>0</v>
      </c>
      <c r="CI50" s="42"/>
      <c r="CJ50" s="42"/>
      <c r="CK50" s="42"/>
      <c r="CL50" s="42"/>
    </row>
    <row r="51" spans="1:90" ht="16.149999999999999" customHeight="1" x14ac:dyDescent="0.2">
      <c r="A51" s="564"/>
      <c r="B51" s="371" t="s">
        <v>36</v>
      </c>
      <c r="C51" s="114">
        <f t="shared" si="4"/>
        <v>0</v>
      </c>
      <c r="D51" s="115">
        <f t="shared" si="5"/>
        <v>0</v>
      </c>
      <c r="E51" s="69">
        <f t="shared" si="5"/>
        <v>0</v>
      </c>
      <c r="F51" s="43"/>
      <c r="G51" s="44"/>
      <c r="H51" s="7"/>
      <c r="I51" s="14"/>
      <c r="J51" s="7"/>
      <c r="K51" s="8"/>
      <c r="L51" s="7"/>
      <c r="M51" s="8"/>
      <c r="N51" s="7"/>
      <c r="O51" s="8"/>
      <c r="P51" s="15"/>
      <c r="Q51" s="8"/>
      <c r="R51" s="15"/>
      <c r="S51" s="8"/>
      <c r="T51" s="15"/>
      <c r="U51" s="8"/>
      <c r="V51" s="15"/>
      <c r="W51" s="8"/>
      <c r="X51" s="15"/>
      <c r="Y51" s="8"/>
      <c r="Z51" s="15"/>
      <c r="AA51" s="8"/>
      <c r="AB51" s="15"/>
      <c r="AC51" s="8"/>
      <c r="AD51" s="15"/>
      <c r="AE51" s="8"/>
      <c r="AF51" s="15"/>
      <c r="AG51" s="8"/>
      <c r="AH51" s="15"/>
      <c r="AI51" s="8"/>
      <c r="AJ51" s="15"/>
      <c r="AK51" s="8"/>
      <c r="AL51" s="15"/>
      <c r="AM51" s="8"/>
      <c r="AN51" s="185"/>
      <c r="AO51" s="6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40"/>
      <c r="BB51" s="40"/>
      <c r="CG51" s="42">
        <v>0</v>
      </c>
      <c r="CH51" s="42">
        <v>0</v>
      </c>
      <c r="CI51" s="42"/>
      <c r="CJ51" s="42"/>
      <c r="CK51" s="42"/>
      <c r="CL51" s="42"/>
    </row>
    <row r="52" spans="1:90" ht="16.149999999999999" customHeight="1" x14ac:dyDescent="0.2">
      <c r="A52" s="564"/>
      <c r="B52" s="371" t="s">
        <v>62</v>
      </c>
      <c r="C52" s="114">
        <f t="shared" si="4"/>
        <v>0</v>
      </c>
      <c r="D52" s="115">
        <f t="shared" si="5"/>
        <v>0</v>
      </c>
      <c r="E52" s="69">
        <f t="shared" si="5"/>
        <v>0</v>
      </c>
      <c r="F52" s="43"/>
      <c r="G52" s="44"/>
      <c r="H52" s="7"/>
      <c r="I52" s="14"/>
      <c r="J52" s="7"/>
      <c r="K52" s="8"/>
      <c r="L52" s="7"/>
      <c r="M52" s="8"/>
      <c r="N52" s="7"/>
      <c r="O52" s="8"/>
      <c r="P52" s="15"/>
      <c r="Q52" s="8"/>
      <c r="R52" s="15"/>
      <c r="S52" s="8"/>
      <c r="T52" s="15"/>
      <c r="U52" s="8"/>
      <c r="V52" s="15"/>
      <c r="W52" s="8"/>
      <c r="X52" s="15"/>
      <c r="Y52" s="8"/>
      <c r="Z52" s="15"/>
      <c r="AA52" s="8"/>
      <c r="AB52" s="15"/>
      <c r="AC52" s="8"/>
      <c r="AD52" s="15"/>
      <c r="AE52" s="8"/>
      <c r="AF52" s="15"/>
      <c r="AG52" s="8"/>
      <c r="AH52" s="15"/>
      <c r="AI52" s="8"/>
      <c r="AJ52" s="15"/>
      <c r="AK52" s="8"/>
      <c r="AL52" s="15"/>
      <c r="AM52" s="8"/>
      <c r="AN52" s="185"/>
      <c r="AO52" s="6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40"/>
      <c r="BB52" s="40"/>
      <c r="CG52" s="42">
        <v>0</v>
      </c>
      <c r="CH52" s="42">
        <v>0</v>
      </c>
      <c r="CI52" s="42"/>
      <c r="CJ52" s="42"/>
      <c r="CK52" s="42"/>
      <c r="CL52" s="42"/>
    </row>
    <row r="53" spans="1:90" ht="16.149999999999999" customHeight="1" x14ac:dyDescent="0.2">
      <c r="A53" s="564"/>
      <c r="B53" s="371" t="s">
        <v>39</v>
      </c>
      <c r="C53" s="114">
        <f t="shared" si="4"/>
        <v>0</v>
      </c>
      <c r="D53" s="115">
        <f t="shared" si="5"/>
        <v>0</v>
      </c>
      <c r="E53" s="69">
        <f t="shared" si="5"/>
        <v>0</v>
      </c>
      <c r="F53" s="43"/>
      <c r="G53" s="44"/>
      <c r="H53" s="7"/>
      <c r="I53" s="14"/>
      <c r="J53" s="7"/>
      <c r="K53" s="8"/>
      <c r="L53" s="7"/>
      <c r="M53" s="8"/>
      <c r="N53" s="7"/>
      <c r="O53" s="8"/>
      <c r="P53" s="15"/>
      <c r="Q53" s="8"/>
      <c r="R53" s="15"/>
      <c r="S53" s="8"/>
      <c r="T53" s="15"/>
      <c r="U53" s="8"/>
      <c r="V53" s="15"/>
      <c r="W53" s="8"/>
      <c r="X53" s="15"/>
      <c r="Y53" s="8"/>
      <c r="Z53" s="15"/>
      <c r="AA53" s="8"/>
      <c r="AB53" s="15"/>
      <c r="AC53" s="8"/>
      <c r="AD53" s="15"/>
      <c r="AE53" s="8"/>
      <c r="AF53" s="15"/>
      <c r="AG53" s="8"/>
      <c r="AH53" s="15"/>
      <c r="AI53" s="8"/>
      <c r="AJ53" s="15"/>
      <c r="AK53" s="8"/>
      <c r="AL53" s="15"/>
      <c r="AM53" s="8"/>
      <c r="AN53" s="185"/>
      <c r="AO53" s="6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40"/>
      <c r="BB53" s="40"/>
      <c r="CG53" s="42">
        <v>0</v>
      </c>
      <c r="CH53" s="42">
        <v>0</v>
      </c>
      <c r="CI53" s="42"/>
      <c r="CJ53" s="42"/>
      <c r="CK53" s="42"/>
      <c r="CL53" s="42"/>
    </row>
    <row r="54" spans="1:90" ht="16.149999999999999" customHeight="1" x14ac:dyDescent="0.2">
      <c r="A54" s="565"/>
      <c r="B54" s="372" t="s">
        <v>40</v>
      </c>
      <c r="C54" s="86">
        <f t="shared" si="4"/>
        <v>0</v>
      </c>
      <c r="D54" s="87">
        <f t="shared" si="5"/>
        <v>0</v>
      </c>
      <c r="E54" s="74">
        <f t="shared" si="5"/>
        <v>0</v>
      </c>
      <c r="F54" s="72"/>
      <c r="G54" s="73"/>
      <c r="H54" s="9"/>
      <c r="I54" s="10"/>
      <c r="J54" s="9"/>
      <c r="K54" s="11"/>
      <c r="L54" s="9"/>
      <c r="M54" s="11"/>
      <c r="N54" s="9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8"/>
      <c r="AA54" s="11"/>
      <c r="AB54" s="18"/>
      <c r="AC54" s="11"/>
      <c r="AD54" s="18"/>
      <c r="AE54" s="11"/>
      <c r="AF54" s="18"/>
      <c r="AG54" s="11"/>
      <c r="AH54" s="18"/>
      <c r="AI54" s="11"/>
      <c r="AJ54" s="18"/>
      <c r="AK54" s="11"/>
      <c r="AL54" s="18"/>
      <c r="AM54" s="11"/>
      <c r="AN54" s="186"/>
      <c r="AO54" s="6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40"/>
      <c r="BB54" s="40"/>
      <c r="CG54" s="42">
        <v>0</v>
      </c>
      <c r="CH54" s="42">
        <v>0</v>
      </c>
      <c r="CI54" s="42"/>
      <c r="CJ54" s="42"/>
      <c r="CK54" s="42"/>
      <c r="CL54" s="42"/>
    </row>
    <row r="55" spans="1:90" ht="16.149999999999999" customHeight="1" x14ac:dyDescent="0.2">
      <c r="A55" s="618" t="s">
        <v>63</v>
      </c>
      <c r="B55" s="384" t="s">
        <v>36</v>
      </c>
      <c r="C55" s="90">
        <f t="shared" si="4"/>
        <v>0</v>
      </c>
      <c r="D55" s="91">
        <f t="shared" ref="D55:E60" si="6">SUM(J55+L55+N55)</f>
        <v>0</v>
      </c>
      <c r="E55" s="2">
        <f t="shared" si="6"/>
        <v>0</v>
      </c>
      <c r="F55" s="80"/>
      <c r="G55" s="81"/>
      <c r="H55" s="80"/>
      <c r="I55" s="81"/>
      <c r="J55" s="3"/>
      <c r="K55" s="5"/>
      <c r="L55" s="3"/>
      <c r="M55" s="5"/>
      <c r="N55" s="3"/>
      <c r="O55" s="5"/>
      <c r="P55" s="187"/>
      <c r="Q55" s="188"/>
      <c r="R55" s="187"/>
      <c r="S55" s="188"/>
      <c r="T55" s="187"/>
      <c r="U55" s="188"/>
      <c r="V55" s="187"/>
      <c r="W55" s="188"/>
      <c r="X55" s="187"/>
      <c r="Y55" s="188"/>
      <c r="Z55" s="187"/>
      <c r="AA55" s="188"/>
      <c r="AB55" s="187"/>
      <c r="AC55" s="188"/>
      <c r="AD55" s="187"/>
      <c r="AE55" s="188"/>
      <c r="AF55" s="187"/>
      <c r="AG55" s="188"/>
      <c r="AH55" s="187"/>
      <c r="AI55" s="188"/>
      <c r="AJ55" s="80"/>
      <c r="AK55" s="188"/>
      <c r="AL55" s="187"/>
      <c r="AM55" s="188"/>
      <c r="AN55" s="183"/>
      <c r="AO55" s="6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40"/>
      <c r="BB55" s="40"/>
      <c r="CG55" s="42">
        <v>0</v>
      </c>
      <c r="CH55" s="42">
        <v>0</v>
      </c>
      <c r="CI55" s="42"/>
      <c r="CJ55" s="42"/>
      <c r="CK55" s="42"/>
      <c r="CL55" s="42"/>
    </row>
    <row r="56" spans="1:90" ht="16.149999999999999" customHeight="1" x14ac:dyDescent="0.2">
      <c r="A56" s="565"/>
      <c r="B56" s="372" t="s">
        <v>39</v>
      </c>
      <c r="C56" s="86">
        <f t="shared" si="4"/>
        <v>0</v>
      </c>
      <c r="D56" s="87">
        <f t="shared" si="6"/>
        <v>0</v>
      </c>
      <c r="E56" s="74">
        <f t="shared" si="6"/>
        <v>0</v>
      </c>
      <c r="F56" s="72"/>
      <c r="G56" s="73"/>
      <c r="H56" s="72"/>
      <c r="I56" s="73"/>
      <c r="J56" s="9"/>
      <c r="K56" s="11"/>
      <c r="L56" s="9"/>
      <c r="M56" s="11"/>
      <c r="N56" s="9"/>
      <c r="O56" s="11"/>
      <c r="P56" s="189"/>
      <c r="Q56" s="190"/>
      <c r="R56" s="189"/>
      <c r="S56" s="190"/>
      <c r="T56" s="189"/>
      <c r="U56" s="190"/>
      <c r="V56" s="189"/>
      <c r="W56" s="190"/>
      <c r="X56" s="189"/>
      <c r="Y56" s="190"/>
      <c r="Z56" s="189"/>
      <c r="AA56" s="190"/>
      <c r="AB56" s="189"/>
      <c r="AC56" s="190"/>
      <c r="AD56" s="189"/>
      <c r="AE56" s="190"/>
      <c r="AF56" s="189"/>
      <c r="AG56" s="190"/>
      <c r="AH56" s="189"/>
      <c r="AI56" s="190"/>
      <c r="AJ56" s="72"/>
      <c r="AK56" s="190"/>
      <c r="AL56" s="189"/>
      <c r="AM56" s="190"/>
      <c r="AN56" s="186"/>
      <c r="AO56" s="6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40"/>
      <c r="BB56" s="40"/>
      <c r="CG56" s="42">
        <v>0</v>
      </c>
      <c r="CH56" s="42">
        <v>0</v>
      </c>
      <c r="CI56" s="42"/>
      <c r="CJ56" s="42"/>
      <c r="CK56" s="42"/>
      <c r="CL56" s="42"/>
    </row>
    <row r="57" spans="1:90" ht="16.149999999999999" customHeight="1" x14ac:dyDescent="0.2">
      <c r="A57" s="618" t="s">
        <v>64</v>
      </c>
      <c r="B57" s="384" t="s">
        <v>35</v>
      </c>
      <c r="C57" s="90">
        <f t="shared" si="4"/>
        <v>0</v>
      </c>
      <c r="D57" s="91">
        <f t="shared" si="6"/>
        <v>0</v>
      </c>
      <c r="E57" s="2">
        <f t="shared" si="6"/>
        <v>0</v>
      </c>
      <c r="F57" s="80"/>
      <c r="G57" s="81"/>
      <c r="H57" s="80"/>
      <c r="I57" s="81"/>
      <c r="J57" s="3"/>
      <c r="K57" s="5"/>
      <c r="L57" s="3"/>
      <c r="M57" s="5"/>
      <c r="N57" s="3"/>
      <c r="O57" s="5"/>
      <c r="P57" s="187"/>
      <c r="Q57" s="188"/>
      <c r="R57" s="187"/>
      <c r="S57" s="188"/>
      <c r="T57" s="187"/>
      <c r="U57" s="188"/>
      <c r="V57" s="187"/>
      <c r="W57" s="188"/>
      <c r="X57" s="187"/>
      <c r="Y57" s="188"/>
      <c r="Z57" s="187"/>
      <c r="AA57" s="188"/>
      <c r="AB57" s="187"/>
      <c r="AC57" s="188"/>
      <c r="AD57" s="187"/>
      <c r="AE57" s="188"/>
      <c r="AF57" s="187"/>
      <c r="AG57" s="188"/>
      <c r="AH57" s="187"/>
      <c r="AI57" s="188"/>
      <c r="AJ57" s="80"/>
      <c r="AK57" s="188"/>
      <c r="AL57" s="187"/>
      <c r="AM57" s="188"/>
      <c r="AN57" s="183"/>
      <c r="AO57" s="6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40"/>
      <c r="BB57" s="40"/>
      <c r="CG57" s="42">
        <v>0</v>
      </c>
      <c r="CH57" s="42">
        <v>0</v>
      </c>
      <c r="CI57" s="42"/>
      <c r="CJ57" s="42"/>
      <c r="CK57" s="42"/>
      <c r="CL57" s="42"/>
    </row>
    <row r="58" spans="1:90" ht="16.149999999999999" customHeight="1" x14ac:dyDescent="0.2">
      <c r="A58" s="564"/>
      <c r="B58" s="371" t="s">
        <v>47</v>
      </c>
      <c r="C58" s="114">
        <f t="shared" si="4"/>
        <v>0</v>
      </c>
      <c r="D58" s="115">
        <f t="shared" si="6"/>
        <v>0</v>
      </c>
      <c r="E58" s="69">
        <f t="shared" si="6"/>
        <v>0</v>
      </c>
      <c r="F58" s="43"/>
      <c r="G58" s="44"/>
      <c r="H58" s="43"/>
      <c r="I58" s="44"/>
      <c r="J58" s="7"/>
      <c r="K58" s="8"/>
      <c r="L58" s="7"/>
      <c r="M58" s="8"/>
      <c r="N58" s="7"/>
      <c r="O58" s="8"/>
      <c r="P58" s="191"/>
      <c r="Q58" s="192"/>
      <c r="R58" s="191"/>
      <c r="S58" s="192"/>
      <c r="T58" s="191"/>
      <c r="U58" s="192"/>
      <c r="V58" s="191"/>
      <c r="W58" s="192"/>
      <c r="X58" s="191"/>
      <c r="Y58" s="192"/>
      <c r="Z58" s="191"/>
      <c r="AA58" s="192"/>
      <c r="AB58" s="191"/>
      <c r="AC58" s="192"/>
      <c r="AD58" s="191"/>
      <c r="AE58" s="192"/>
      <c r="AF58" s="191"/>
      <c r="AG58" s="192"/>
      <c r="AH58" s="191"/>
      <c r="AI58" s="192"/>
      <c r="AJ58" s="43"/>
      <c r="AK58" s="192"/>
      <c r="AL58" s="191"/>
      <c r="AM58" s="192"/>
      <c r="AN58" s="185"/>
      <c r="AO58" s="6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40"/>
      <c r="BB58" s="40"/>
      <c r="CG58" s="42">
        <v>0</v>
      </c>
      <c r="CH58" s="42">
        <v>0</v>
      </c>
      <c r="CI58" s="42"/>
      <c r="CJ58" s="42"/>
      <c r="CK58" s="42"/>
      <c r="CL58" s="42"/>
    </row>
    <row r="59" spans="1:90" ht="16.149999999999999" customHeight="1" x14ac:dyDescent="0.2">
      <c r="A59" s="564"/>
      <c r="B59" s="371" t="s">
        <v>36</v>
      </c>
      <c r="C59" s="114">
        <f t="shared" si="4"/>
        <v>0</v>
      </c>
      <c r="D59" s="115">
        <f t="shared" si="6"/>
        <v>0</v>
      </c>
      <c r="E59" s="69">
        <f t="shared" si="6"/>
        <v>0</v>
      </c>
      <c r="F59" s="43"/>
      <c r="G59" s="44"/>
      <c r="H59" s="43"/>
      <c r="I59" s="44"/>
      <c r="J59" s="7"/>
      <c r="K59" s="8"/>
      <c r="L59" s="7"/>
      <c r="M59" s="8"/>
      <c r="N59" s="7"/>
      <c r="O59" s="8"/>
      <c r="P59" s="191"/>
      <c r="Q59" s="192"/>
      <c r="R59" s="191"/>
      <c r="S59" s="192"/>
      <c r="T59" s="191"/>
      <c r="U59" s="192"/>
      <c r="V59" s="191"/>
      <c r="W59" s="192"/>
      <c r="X59" s="191"/>
      <c r="Y59" s="192"/>
      <c r="Z59" s="191"/>
      <c r="AA59" s="192"/>
      <c r="AB59" s="191"/>
      <c r="AC59" s="192"/>
      <c r="AD59" s="191"/>
      <c r="AE59" s="192"/>
      <c r="AF59" s="191"/>
      <c r="AG59" s="192"/>
      <c r="AH59" s="191"/>
      <c r="AI59" s="192"/>
      <c r="AJ59" s="43"/>
      <c r="AK59" s="192"/>
      <c r="AL59" s="191"/>
      <c r="AM59" s="192"/>
      <c r="AN59" s="185"/>
      <c r="AO59" s="6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40"/>
      <c r="BB59" s="40"/>
      <c r="CG59" s="42">
        <v>0</v>
      </c>
      <c r="CH59" s="42">
        <v>0</v>
      </c>
      <c r="CI59" s="42"/>
      <c r="CJ59" s="42"/>
      <c r="CK59" s="42"/>
      <c r="CL59" s="42"/>
    </row>
    <row r="60" spans="1:90" ht="16.149999999999999" customHeight="1" x14ac:dyDescent="0.2">
      <c r="A60" s="565"/>
      <c r="B60" s="372" t="s">
        <v>39</v>
      </c>
      <c r="C60" s="86">
        <f t="shared" si="4"/>
        <v>0</v>
      </c>
      <c r="D60" s="87">
        <f t="shared" si="6"/>
        <v>0</v>
      </c>
      <c r="E60" s="74">
        <f t="shared" si="6"/>
        <v>0</v>
      </c>
      <c r="F60" s="72"/>
      <c r="G60" s="73"/>
      <c r="H60" s="72"/>
      <c r="I60" s="73"/>
      <c r="J60" s="9"/>
      <c r="K60" s="11"/>
      <c r="L60" s="9"/>
      <c r="M60" s="11"/>
      <c r="N60" s="9"/>
      <c r="O60" s="11"/>
      <c r="P60" s="189"/>
      <c r="Q60" s="190"/>
      <c r="R60" s="189"/>
      <c r="S60" s="190"/>
      <c r="T60" s="189"/>
      <c r="U60" s="190"/>
      <c r="V60" s="189"/>
      <c r="W60" s="190"/>
      <c r="X60" s="189"/>
      <c r="Y60" s="190"/>
      <c r="Z60" s="189"/>
      <c r="AA60" s="190"/>
      <c r="AB60" s="189"/>
      <c r="AC60" s="190"/>
      <c r="AD60" s="189"/>
      <c r="AE60" s="190"/>
      <c r="AF60" s="189"/>
      <c r="AG60" s="190"/>
      <c r="AH60" s="189"/>
      <c r="AI60" s="190"/>
      <c r="AJ60" s="72"/>
      <c r="AK60" s="190"/>
      <c r="AL60" s="189"/>
      <c r="AM60" s="190"/>
      <c r="AN60" s="186"/>
      <c r="AO60" s="6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40"/>
      <c r="BB60" s="40"/>
      <c r="CG60" s="42">
        <v>0</v>
      </c>
      <c r="CH60" s="42">
        <v>0</v>
      </c>
      <c r="CI60" s="42"/>
      <c r="CJ60" s="42"/>
      <c r="CK60" s="42"/>
      <c r="CL60" s="42"/>
    </row>
    <row r="61" spans="1:90" ht="16.149999999999999" customHeight="1" x14ac:dyDescent="0.2">
      <c r="A61" s="618" t="s">
        <v>65</v>
      </c>
      <c r="B61" s="384" t="s">
        <v>35</v>
      </c>
      <c r="C61" s="90">
        <f t="shared" si="4"/>
        <v>0</v>
      </c>
      <c r="D61" s="91">
        <f t="shared" ref="D61:E70" si="7">SUM(J61+L61+N61+P61+R61+T61+V61+X61+Z61+AB61+AD61+AF61+AH61+AJ61+AL61)</f>
        <v>0</v>
      </c>
      <c r="E61" s="2">
        <f t="shared" si="7"/>
        <v>0</v>
      </c>
      <c r="F61" s="80"/>
      <c r="G61" s="81"/>
      <c r="H61" s="80"/>
      <c r="I61" s="188"/>
      <c r="J61" s="3"/>
      <c r="K61" s="5"/>
      <c r="L61" s="3"/>
      <c r="M61" s="5"/>
      <c r="N61" s="3"/>
      <c r="O61" s="5"/>
      <c r="P61" s="3"/>
      <c r="Q61" s="5"/>
      <c r="R61" s="3"/>
      <c r="S61" s="5"/>
      <c r="T61" s="3"/>
      <c r="U61" s="5"/>
      <c r="V61" s="3"/>
      <c r="W61" s="5"/>
      <c r="X61" s="3"/>
      <c r="Y61" s="5"/>
      <c r="Z61" s="3"/>
      <c r="AA61" s="5"/>
      <c r="AB61" s="3"/>
      <c r="AC61" s="5"/>
      <c r="AD61" s="3"/>
      <c r="AE61" s="5"/>
      <c r="AF61" s="3"/>
      <c r="AG61" s="5"/>
      <c r="AH61" s="3"/>
      <c r="AI61" s="5"/>
      <c r="AJ61" s="3"/>
      <c r="AK61" s="5"/>
      <c r="AL61" s="3"/>
      <c r="AM61" s="5"/>
      <c r="AN61" s="183"/>
      <c r="AO61" s="6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40"/>
      <c r="BB61" s="40"/>
      <c r="CG61" s="42">
        <v>0</v>
      </c>
      <c r="CH61" s="42">
        <v>0</v>
      </c>
      <c r="CI61" s="42"/>
      <c r="CJ61" s="42"/>
      <c r="CK61" s="42"/>
      <c r="CL61" s="42"/>
    </row>
    <row r="62" spans="1:90" ht="16.149999999999999" customHeight="1" x14ac:dyDescent="0.2">
      <c r="A62" s="565"/>
      <c r="B62" s="371" t="s">
        <v>47</v>
      </c>
      <c r="C62" s="116">
        <f t="shared" si="4"/>
        <v>0</v>
      </c>
      <c r="D62" s="117">
        <f t="shared" si="7"/>
        <v>0</v>
      </c>
      <c r="E62" s="74">
        <f t="shared" si="7"/>
        <v>0</v>
      </c>
      <c r="F62" s="72"/>
      <c r="G62" s="73"/>
      <c r="H62" s="72"/>
      <c r="I62" s="190"/>
      <c r="J62" s="9"/>
      <c r="K62" s="11"/>
      <c r="L62" s="9"/>
      <c r="M62" s="11"/>
      <c r="N62" s="9"/>
      <c r="O62" s="11"/>
      <c r="P62" s="9"/>
      <c r="Q62" s="11"/>
      <c r="R62" s="9"/>
      <c r="S62" s="11"/>
      <c r="T62" s="9"/>
      <c r="U62" s="11"/>
      <c r="V62" s="9"/>
      <c r="W62" s="11"/>
      <c r="X62" s="9"/>
      <c r="Y62" s="11"/>
      <c r="Z62" s="9"/>
      <c r="AA62" s="11"/>
      <c r="AB62" s="9"/>
      <c r="AC62" s="11"/>
      <c r="AD62" s="9"/>
      <c r="AE62" s="11"/>
      <c r="AF62" s="9"/>
      <c r="AG62" s="11"/>
      <c r="AH62" s="9"/>
      <c r="AI62" s="11"/>
      <c r="AJ62" s="9"/>
      <c r="AK62" s="11"/>
      <c r="AL62" s="9"/>
      <c r="AM62" s="11"/>
      <c r="AN62" s="186"/>
      <c r="AO62" s="6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40"/>
      <c r="BB62" s="40"/>
      <c r="CG62" s="42">
        <v>0</v>
      </c>
      <c r="CH62" s="42">
        <v>0</v>
      </c>
      <c r="CI62" s="42"/>
      <c r="CJ62" s="42"/>
      <c r="CK62" s="42"/>
      <c r="CL62" s="42"/>
    </row>
    <row r="63" spans="1:90" ht="16.149999999999999" customHeight="1" x14ac:dyDescent="0.2">
      <c r="A63" s="618" t="s">
        <v>66</v>
      </c>
      <c r="B63" s="384" t="s">
        <v>35</v>
      </c>
      <c r="C63" s="90">
        <f t="shared" si="4"/>
        <v>0</v>
      </c>
      <c r="D63" s="91">
        <f t="shared" si="7"/>
        <v>0</v>
      </c>
      <c r="E63" s="2">
        <f t="shared" si="7"/>
        <v>0</v>
      </c>
      <c r="F63" s="80"/>
      <c r="G63" s="81"/>
      <c r="H63" s="80"/>
      <c r="I63" s="81"/>
      <c r="J63" s="3"/>
      <c r="K63" s="5"/>
      <c r="L63" s="3"/>
      <c r="M63" s="5"/>
      <c r="N63" s="3"/>
      <c r="O63" s="5"/>
      <c r="P63" s="3"/>
      <c r="Q63" s="5"/>
      <c r="R63" s="3"/>
      <c r="S63" s="5"/>
      <c r="T63" s="3"/>
      <c r="U63" s="5"/>
      <c r="V63" s="3"/>
      <c r="W63" s="5"/>
      <c r="X63" s="3"/>
      <c r="Y63" s="5"/>
      <c r="Z63" s="3"/>
      <c r="AA63" s="5"/>
      <c r="AB63" s="3"/>
      <c r="AC63" s="5"/>
      <c r="AD63" s="3"/>
      <c r="AE63" s="5"/>
      <c r="AF63" s="3"/>
      <c r="AG63" s="5"/>
      <c r="AH63" s="3"/>
      <c r="AI63" s="5"/>
      <c r="AJ63" s="3"/>
      <c r="AK63" s="5"/>
      <c r="AL63" s="3"/>
      <c r="AM63" s="5"/>
      <c r="AN63" s="183"/>
      <c r="AO63" s="6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40"/>
      <c r="BB63" s="40"/>
      <c r="CG63" s="42">
        <v>0</v>
      </c>
      <c r="CH63" s="42">
        <v>0</v>
      </c>
      <c r="CI63" s="42"/>
      <c r="CJ63" s="42"/>
      <c r="CK63" s="42"/>
      <c r="CL63" s="42"/>
    </row>
    <row r="64" spans="1:90" ht="16.149999999999999" customHeight="1" x14ac:dyDescent="0.2">
      <c r="A64" s="565"/>
      <c r="B64" s="372" t="s">
        <v>47</v>
      </c>
      <c r="C64" s="86">
        <f t="shared" si="4"/>
        <v>0</v>
      </c>
      <c r="D64" s="87">
        <f t="shared" si="7"/>
        <v>0</v>
      </c>
      <c r="E64" s="74">
        <f t="shared" si="7"/>
        <v>0</v>
      </c>
      <c r="F64" s="72"/>
      <c r="G64" s="73"/>
      <c r="H64" s="72"/>
      <c r="I64" s="73"/>
      <c r="J64" s="9"/>
      <c r="K64" s="11"/>
      <c r="L64" s="9"/>
      <c r="M64" s="11"/>
      <c r="N64" s="9"/>
      <c r="O64" s="11"/>
      <c r="P64" s="9"/>
      <c r="Q64" s="11"/>
      <c r="R64" s="9"/>
      <c r="S64" s="11"/>
      <c r="T64" s="9"/>
      <c r="U64" s="11"/>
      <c r="V64" s="9"/>
      <c r="W64" s="11"/>
      <c r="X64" s="9"/>
      <c r="Y64" s="11"/>
      <c r="Z64" s="9"/>
      <c r="AA64" s="11"/>
      <c r="AB64" s="9"/>
      <c r="AC64" s="11"/>
      <c r="AD64" s="9"/>
      <c r="AE64" s="11"/>
      <c r="AF64" s="9"/>
      <c r="AG64" s="11"/>
      <c r="AH64" s="9"/>
      <c r="AI64" s="11"/>
      <c r="AJ64" s="9"/>
      <c r="AK64" s="11"/>
      <c r="AL64" s="9"/>
      <c r="AM64" s="11"/>
      <c r="AN64" s="186"/>
      <c r="AO64" s="6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40"/>
      <c r="BB64" s="40"/>
      <c r="CG64" s="42">
        <v>0</v>
      </c>
      <c r="CH64" s="42">
        <v>0</v>
      </c>
      <c r="CI64" s="42"/>
      <c r="CJ64" s="42"/>
      <c r="CK64" s="42"/>
      <c r="CL64" s="42"/>
    </row>
    <row r="65" spans="1:90" ht="16.149999999999999" customHeight="1" x14ac:dyDescent="0.2">
      <c r="A65" s="618" t="s">
        <v>67</v>
      </c>
      <c r="B65" s="384" t="s">
        <v>35</v>
      </c>
      <c r="C65" s="90">
        <f t="shared" si="4"/>
        <v>0</v>
      </c>
      <c r="D65" s="91">
        <f t="shared" si="7"/>
        <v>0</v>
      </c>
      <c r="E65" s="2">
        <f t="shared" si="7"/>
        <v>0</v>
      </c>
      <c r="F65" s="80"/>
      <c r="G65" s="81"/>
      <c r="H65" s="80"/>
      <c r="I65" s="81"/>
      <c r="J65" s="3"/>
      <c r="K65" s="5"/>
      <c r="L65" s="3"/>
      <c r="M65" s="5"/>
      <c r="N65" s="3"/>
      <c r="O65" s="5"/>
      <c r="P65" s="3"/>
      <c r="Q65" s="5"/>
      <c r="R65" s="3"/>
      <c r="S65" s="5"/>
      <c r="T65" s="3"/>
      <c r="U65" s="5"/>
      <c r="V65" s="3"/>
      <c r="W65" s="5"/>
      <c r="X65" s="3"/>
      <c r="Y65" s="5"/>
      <c r="Z65" s="3"/>
      <c r="AA65" s="5"/>
      <c r="AB65" s="3"/>
      <c r="AC65" s="5"/>
      <c r="AD65" s="3"/>
      <c r="AE65" s="5"/>
      <c r="AF65" s="3"/>
      <c r="AG65" s="5"/>
      <c r="AH65" s="3"/>
      <c r="AI65" s="5"/>
      <c r="AJ65" s="3"/>
      <c r="AK65" s="5"/>
      <c r="AL65" s="3"/>
      <c r="AM65" s="5"/>
      <c r="AN65" s="183"/>
      <c r="AO65" s="6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40"/>
      <c r="BB65" s="40"/>
      <c r="CG65" s="42">
        <v>0</v>
      </c>
      <c r="CH65" s="42">
        <v>0</v>
      </c>
      <c r="CI65" s="42"/>
      <c r="CJ65" s="42"/>
      <c r="CK65" s="42"/>
      <c r="CL65" s="42"/>
    </row>
    <row r="66" spans="1:90" ht="16.149999999999999" customHeight="1" x14ac:dyDescent="0.2">
      <c r="A66" s="564"/>
      <c r="B66" s="371" t="s">
        <v>47</v>
      </c>
      <c r="C66" s="114">
        <f t="shared" si="4"/>
        <v>0</v>
      </c>
      <c r="D66" s="115">
        <f t="shared" si="7"/>
        <v>0</v>
      </c>
      <c r="E66" s="69">
        <f t="shared" si="7"/>
        <v>0</v>
      </c>
      <c r="F66" s="43"/>
      <c r="G66" s="44"/>
      <c r="H66" s="43"/>
      <c r="I66" s="44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7"/>
      <c r="AE66" s="8"/>
      <c r="AF66" s="7"/>
      <c r="AG66" s="8"/>
      <c r="AH66" s="7"/>
      <c r="AI66" s="8"/>
      <c r="AJ66" s="7"/>
      <c r="AK66" s="8"/>
      <c r="AL66" s="7"/>
      <c r="AM66" s="8"/>
      <c r="AN66" s="185"/>
      <c r="AO66" s="6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40"/>
      <c r="BB66" s="40"/>
      <c r="CG66" s="42">
        <v>0</v>
      </c>
      <c r="CH66" s="42">
        <v>0</v>
      </c>
      <c r="CI66" s="42"/>
      <c r="CJ66" s="42"/>
      <c r="CK66" s="42"/>
      <c r="CL66" s="42"/>
    </row>
    <row r="67" spans="1:90" ht="16.149999999999999" customHeight="1" x14ac:dyDescent="0.2">
      <c r="A67" s="564"/>
      <c r="B67" s="371" t="s">
        <v>36</v>
      </c>
      <c r="C67" s="114">
        <f t="shared" si="4"/>
        <v>0</v>
      </c>
      <c r="D67" s="115">
        <f t="shared" si="7"/>
        <v>0</v>
      </c>
      <c r="E67" s="69">
        <f t="shared" si="7"/>
        <v>0</v>
      </c>
      <c r="F67" s="43"/>
      <c r="G67" s="44"/>
      <c r="H67" s="43"/>
      <c r="I67" s="44"/>
      <c r="J67" s="7"/>
      <c r="K67" s="8"/>
      <c r="L67" s="7"/>
      <c r="M67" s="8"/>
      <c r="N67" s="7"/>
      <c r="O67" s="8"/>
      <c r="P67" s="7"/>
      <c r="Q67" s="8"/>
      <c r="R67" s="7"/>
      <c r="S67" s="8"/>
      <c r="T67" s="7"/>
      <c r="U67" s="8"/>
      <c r="V67" s="7"/>
      <c r="W67" s="8"/>
      <c r="X67" s="7"/>
      <c r="Y67" s="8"/>
      <c r="Z67" s="7"/>
      <c r="AA67" s="8"/>
      <c r="AB67" s="7"/>
      <c r="AC67" s="8"/>
      <c r="AD67" s="7"/>
      <c r="AE67" s="8"/>
      <c r="AF67" s="7"/>
      <c r="AG67" s="8"/>
      <c r="AH67" s="7"/>
      <c r="AI67" s="8"/>
      <c r="AJ67" s="7"/>
      <c r="AK67" s="8"/>
      <c r="AL67" s="7"/>
      <c r="AM67" s="8"/>
      <c r="AN67" s="185"/>
      <c r="AO67" s="6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40"/>
      <c r="BB67" s="40"/>
      <c r="CG67" s="42">
        <v>0</v>
      </c>
      <c r="CH67" s="42">
        <v>0</v>
      </c>
      <c r="CI67" s="42"/>
      <c r="CJ67" s="42"/>
      <c r="CK67" s="42"/>
      <c r="CL67" s="42"/>
    </row>
    <row r="68" spans="1:90" ht="16.149999999999999" customHeight="1" x14ac:dyDescent="0.2">
      <c r="A68" s="564"/>
      <c r="B68" s="371" t="s">
        <v>62</v>
      </c>
      <c r="C68" s="114">
        <f t="shared" si="4"/>
        <v>0</v>
      </c>
      <c r="D68" s="115">
        <f t="shared" si="7"/>
        <v>0</v>
      </c>
      <c r="E68" s="69">
        <f t="shared" si="7"/>
        <v>0</v>
      </c>
      <c r="F68" s="43"/>
      <c r="G68" s="44"/>
      <c r="H68" s="43"/>
      <c r="I68" s="44"/>
      <c r="J68" s="7"/>
      <c r="K68" s="8"/>
      <c r="L68" s="7"/>
      <c r="M68" s="8"/>
      <c r="N68" s="7"/>
      <c r="O68" s="8"/>
      <c r="P68" s="7"/>
      <c r="Q68" s="8"/>
      <c r="R68" s="7"/>
      <c r="S68" s="8"/>
      <c r="T68" s="7"/>
      <c r="U68" s="8"/>
      <c r="V68" s="7"/>
      <c r="W68" s="8"/>
      <c r="X68" s="7"/>
      <c r="Y68" s="8"/>
      <c r="Z68" s="7"/>
      <c r="AA68" s="8"/>
      <c r="AB68" s="7"/>
      <c r="AC68" s="8"/>
      <c r="AD68" s="7"/>
      <c r="AE68" s="8"/>
      <c r="AF68" s="7"/>
      <c r="AG68" s="8"/>
      <c r="AH68" s="7"/>
      <c r="AI68" s="8"/>
      <c r="AJ68" s="7"/>
      <c r="AK68" s="8"/>
      <c r="AL68" s="7"/>
      <c r="AM68" s="8"/>
      <c r="AN68" s="185"/>
      <c r="AO68" s="6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40"/>
      <c r="BB68" s="40"/>
      <c r="CG68" s="42">
        <v>0</v>
      </c>
      <c r="CH68" s="42">
        <v>0</v>
      </c>
      <c r="CI68" s="42"/>
      <c r="CJ68" s="42"/>
      <c r="CK68" s="42"/>
      <c r="CL68" s="42"/>
    </row>
    <row r="69" spans="1:90" ht="16.149999999999999" customHeight="1" x14ac:dyDescent="0.2">
      <c r="A69" s="564"/>
      <c r="B69" s="371" t="s">
        <v>39</v>
      </c>
      <c r="C69" s="114">
        <f t="shared" si="4"/>
        <v>0</v>
      </c>
      <c r="D69" s="115">
        <f t="shared" si="7"/>
        <v>0</v>
      </c>
      <c r="E69" s="69">
        <f t="shared" si="7"/>
        <v>0</v>
      </c>
      <c r="F69" s="43"/>
      <c r="G69" s="44"/>
      <c r="H69" s="43"/>
      <c r="I69" s="44"/>
      <c r="J69" s="7"/>
      <c r="K69" s="8"/>
      <c r="L69" s="7"/>
      <c r="M69" s="8"/>
      <c r="N69" s="7"/>
      <c r="O69" s="8"/>
      <c r="P69" s="7"/>
      <c r="Q69" s="8"/>
      <c r="R69" s="7"/>
      <c r="S69" s="8"/>
      <c r="T69" s="7"/>
      <c r="U69" s="8"/>
      <c r="V69" s="7"/>
      <c r="W69" s="8"/>
      <c r="X69" s="7"/>
      <c r="Y69" s="8"/>
      <c r="Z69" s="7"/>
      <c r="AA69" s="8"/>
      <c r="AB69" s="7"/>
      <c r="AC69" s="8"/>
      <c r="AD69" s="7"/>
      <c r="AE69" s="8"/>
      <c r="AF69" s="7"/>
      <c r="AG69" s="8"/>
      <c r="AH69" s="7"/>
      <c r="AI69" s="8"/>
      <c r="AJ69" s="7"/>
      <c r="AK69" s="8"/>
      <c r="AL69" s="7"/>
      <c r="AM69" s="8"/>
      <c r="AN69" s="185"/>
      <c r="AO69" s="6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40"/>
      <c r="BB69" s="40"/>
      <c r="CG69" s="42">
        <v>0</v>
      </c>
      <c r="CH69" s="42">
        <v>0</v>
      </c>
      <c r="CI69" s="42"/>
      <c r="CJ69" s="42"/>
      <c r="CK69" s="42"/>
      <c r="CL69" s="42"/>
    </row>
    <row r="70" spans="1:90" ht="16.149999999999999" customHeight="1" x14ac:dyDescent="0.2">
      <c r="A70" s="565"/>
      <c r="B70" s="372" t="s">
        <v>40</v>
      </c>
      <c r="C70" s="86">
        <f t="shared" si="4"/>
        <v>0</v>
      </c>
      <c r="D70" s="87">
        <f t="shared" si="7"/>
        <v>0</v>
      </c>
      <c r="E70" s="74">
        <f t="shared" si="7"/>
        <v>0</v>
      </c>
      <c r="F70" s="72"/>
      <c r="G70" s="73"/>
      <c r="H70" s="72"/>
      <c r="I70" s="73"/>
      <c r="J70" s="9"/>
      <c r="K70" s="11"/>
      <c r="L70" s="9"/>
      <c r="M70" s="11"/>
      <c r="N70" s="9"/>
      <c r="O70" s="11"/>
      <c r="P70" s="9"/>
      <c r="Q70" s="11"/>
      <c r="R70" s="9"/>
      <c r="S70" s="11"/>
      <c r="T70" s="9"/>
      <c r="U70" s="11"/>
      <c r="V70" s="9"/>
      <c r="W70" s="11"/>
      <c r="X70" s="9"/>
      <c r="Y70" s="11"/>
      <c r="Z70" s="9"/>
      <c r="AA70" s="11"/>
      <c r="AB70" s="9"/>
      <c r="AC70" s="11"/>
      <c r="AD70" s="9"/>
      <c r="AE70" s="11"/>
      <c r="AF70" s="9"/>
      <c r="AG70" s="11"/>
      <c r="AH70" s="9"/>
      <c r="AI70" s="11"/>
      <c r="AJ70" s="9"/>
      <c r="AK70" s="11"/>
      <c r="AL70" s="9"/>
      <c r="AM70" s="11"/>
      <c r="AN70" s="186"/>
      <c r="AO70" s="6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40"/>
      <c r="BB70" s="40"/>
      <c r="CG70" s="42">
        <v>0</v>
      </c>
      <c r="CH70" s="42">
        <v>0</v>
      </c>
      <c r="CI70" s="42"/>
      <c r="CJ70" s="42"/>
      <c r="CK70" s="42"/>
      <c r="CL70" s="42"/>
    </row>
    <row r="71" spans="1:90" ht="31.15" customHeight="1" x14ac:dyDescent="0.2">
      <c r="A71" s="366" t="s">
        <v>68</v>
      </c>
      <c r="B71" s="367"/>
      <c r="C71" s="367"/>
      <c r="D71" s="195"/>
      <c r="E71" s="195"/>
      <c r="F71" s="195"/>
      <c r="G71" s="196"/>
      <c r="H71" s="196"/>
      <c r="I71" s="196"/>
      <c r="J71" s="196"/>
      <c r="K71" s="197"/>
      <c r="L71" s="197"/>
      <c r="M71" s="49"/>
      <c r="N71" s="198"/>
      <c r="O71" s="157"/>
      <c r="P71" s="157"/>
      <c r="Q71" s="157"/>
      <c r="R71" s="157"/>
      <c r="S71" s="157"/>
      <c r="T71" s="157"/>
      <c r="U71" s="157"/>
      <c r="V71" s="175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77"/>
      <c r="AP71" s="177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CG71" s="42"/>
      <c r="CH71" s="42"/>
      <c r="CI71" s="42"/>
      <c r="CJ71" s="42"/>
      <c r="CK71" s="42"/>
      <c r="CL71" s="42"/>
    </row>
    <row r="72" spans="1:90" ht="31.15" customHeight="1" x14ac:dyDescent="0.2">
      <c r="A72" s="618" t="s">
        <v>69</v>
      </c>
      <c r="B72" s="641"/>
      <c r="C72" s="662" t="s">
        <v>70</v>
      </c>
      <c r="D72" s="663"/>
      <c r="E72" s="662" t="s">
        <v>71</v>
      </c>
      <c r="F72" s="611"/>
      <c r="G72" s="628" t="s">
        <v>72</v>
      </c>
      <c r="H72" s="663"/>
      <c r="I72" s="628" t="s">
        <v>73</v>
      </c>
      <c r="J72" s="663"/>
      <c r="K72" s="199"/>
      <c r="L72" s="49"/>
      <c r="M72" s="49"/>
      <c r="N72" s="49"/>
      <c r="O72" s="49"/>
      <c r="P72" s="49"/>
      <c r="Q72" s="157"/>
      <c r="R72" s="157"/>
      <c r="S72" s="157"/>
      <c r="T72" s="157"/>
      <c r="U72" s="157"/>
      <c r="V72" s="157"/>
      <c r="W72" s="157"/>
      <c r="X72" s="400"/>
      <c r="Y72" s="401"/>
      <c r="Z72" s="401"/>
      <c r="AA72" s="401"/>
      <c r="AB72" s="401"/>
      <c r="AC72" s="401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77"/>
      <c r="AP72" s="177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CG72" s="42"/>
      <c r="CH72" s="42"/>
      <c r="CI72" s="42"/>
      <c r="CJ72" s="42"/>
      <c r="CK72" s="42"/>
      <c r="CL72" s="42"/>
    </row>
    <row r="73" spans="1:90" ht="31.15" customHeight="1" x14ac:dyDescent="0.2">
      <c r="A73" s="608"/>
      <c r="B73" s="608"/>
      <c r="C73" s="202" t="s">
        <v>74</v>
      </c>
      <c r="D73" s="203" t="s">
        <v>75</v>
      </c>
      <c r="E73" s="202" t="s">
        <v>74</v>
      </c>
      <c r="F73" s="204" t="s">
        <v>75</v>
      </c>
      <c r="G73" s="402" t="s">
        <v>74</v>
      </c>
      <c r="H73" s="203" t="s">
        <v>75</v>
      </c>
      <c r="I73" s="402" t="s">
        <v>74</v>
      </c>
      <c r="J73" s="203" t="s">
        <v>75</v>
      </c>
      <c r="K73" s="50"/>
      <c r="L73" s="49"/>
      <c r="M73" s="49"/>
      <c r="N73" s="49"/>
      <c r="O73" s="49"/>
      <c r="P73" s="49"/>
      <c r="Q73" s="157"/>
      <c r="R73" s="157"/>
      <c r="S73" s="157"/>
      <c r="T73" s="157"/>
      <c r="U73" s="157"/>
      <c r="V73" s="157"/>
      <c r="W73" s="157"/>
      <c r="X73" s="308"/>
      <c r="Y73" s="309"/>
      <c r="Z73" s="309"/>
      <c r="AA73" s="309"/>
      <c r="AB73" s="309"/>
      <c r="AC73" s="309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77"/>
      <c r="AP73" s="177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CG73" s="42"/>
      <c r="CH73" s="42"/>
      <c r="CI73" s="42"/>
      <c r="CJ73" s="42"/>
      <c r="CK73" s="42"/>
      <c r="CL73" s="42"/>
    </row>
    <row r="74" spans="1:90" ht="16.149999999999999" customHeight="1" x14ac:dyDescent="0.2">
      <c r="A74" s="612" t="s">
        <v>76</v>
      </c>
      <c r="B74" s="612"/>
      <c r="C74" s="208"/>
      <c r="D74" s="209"/>
      <c r="E74" s="208"/>
      <c r="F74" s="210"/>
      <c r="G74" s="211"/>
      <c r="H74" s="209"/>
      <c r="I74" s="211"/>
      <c r="J74" s="209"/>
      <c r="K74" s="50"/>
      <c r="L74" s="49"/>
      <c r="M74" s="49"/>
      <c r="N74" s="49"/>
      <c r="O74" s="49"/>
      <c r="P74" s="49"/>
      <c r="Q74" s="157"/>
      <c r="R74" s="157"/>
      <c r="S74" s="157"/>
      <c r="T74" s="157"/>
      <c r="U74" s="157"/>
      <c r="V74" s="157"/>
      <c r="W74" s="157"/>
      <c r="X74" s="308"/>
      <c r="Y74" s="309"/>
      <c r="Z74" s="309"/>
      <c r="AA74" s="309"/>
      <c r="AB74" s="309"/>
      <c r="AC74" s="309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77"/>
      <c r="AP74" s="177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CG74" s="42"/>
      <c r="CH74" s="42"/>
      <c r="CI74" s="42"/>
      <c r="CJ74" s="42"/>
      <c r="CK74" s="42"/>
      <c r="CL74" s="42"/>
    </row>
    <row r="75" spans="1:90" ht="16.149999999999999" customHeight="1" x14ac:dyDescent="0.2">
      <c r="A75" s="613" t="s">
        <v>77</v>
      </c>
      <c r="B75" s="613"/>
      <c r="C75" s="213"/>
      <c r="D75" s="214"/>
      <c r="E75" s="213"/>
      <c r="F75" s="215"/>
      <c r="G75" s="216"/>
      <c r="H75" s="214"/>
      <c r="I75" s="216"/>
      <c r="J75" s="214"/>
      <c r="K75" s="50"/>
      <c r="L75" s="49"/>
      <c r="M75" s="49"/>
      <c r="N75" s="49"/>
      <c r="O75" s="49"/>
      <c r="P75" s="49"/>
      <c r="Q75" s="157"/>
      <c r="R75" s="157"/>
      <c r="S75" s="157"/>
      <c r="T75" s="157"/>
      <c r="U75" s="157"/>
      <c r="V75" s="157"/>
      <c r="W75" s="157"/>
      <c r="X75" s="308"/>
      <c r="Y75" s="309"/>
      <c r="Z75" s="309"/>
      <c r="AA75" s="309"/>
      <c r="AB75" s="309"/>
      <c r="AC75" s="309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77"/>
      <c r="AP75" s="177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CG75" s="42"/>
      <c r="CH75" s="42"/>
      <c r="CI75" s="42"/>
      <c r="CJ75" s="42"/>
      <c r="CK75" s="42"/>
      <c r="CL75" s="42"/>
    </row>
    <row r="76" spans="1:90" ht="16.149999999999999" customHeight="1" x14ac:dyDescent="0.2">
      <c r="A76" s="613" t="s">
        <v>78</v>
      </c>
      <c r="B76" s="613"/>
      <c r="C76" s="213"/>
      <c r="D76" s="214"/>
      <c r="E76" s="213"/>
      <c r="F76" s="215"/>
      <c r="G76" s="216"/>
      <c r="H76" s="214"/>
      <c r="I76" s="216"/>
      <c r="J76" s="214"/>
      <c r="K76" s="50"/>
      <c r="L76" s="49"/>
      <c r="M76" s="49"/>
      <c r="N76" s="49"/>
      <c r="O76" s="49"/>
      <c r="P76" s="49"/>
      <c r="Q76" s="157"/>
      <c r="R76" s="157"/>
      <c r="S76" s="157"/>
      <c r="T76" s="157"/>
      <c r="U76" s="157"/>
      <c r="V76" s="157"/>
      <c r="W76" s="157"/>
      <c r="X76" s="308"/>
      <c r="Y76" s="309"/>
      <c r="Z76" s="309"/>
      <c r="AA76" s="309"/>
      <c r="AB76" s="309"/>
      <c r="AC76" s="309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77"/>
      <c r="AP76" s="177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CG76" s="42"/>
      <c r="CH76" s="42"/>
      <c r="CI76" s="42"/>
      <c r="CJ76" s="42"/>
      <c r="CK76" s="42"/>
      <c r="CL76" s="42"/>
    </row>
    <row r="77" spans="1:90" ht="16.149999999999999" customHeight="1" x14ac:dyDescent="0.2">
      <c r="A77" s="614" t="s">
        <v>79</v>
      </c>
      <c r="B77" s="614"/>
      <c r="C77" s="9"/>
      <c r="D77" s="190"/>
      <c r="E77" s="9"/>
      <c r="F77" s="218"/>
      <c r="G77" s="12"/>
      <c r="H77" s="190"/>
      <c r="I77" s="12"/>
      <c r="J77" s="190"/>
      <c r="K77" s="50"/>
      <c r="L77" s="49"/>
      <c r="M77" s="49"/>
      <c r="N77" s="49"/>
      <c r="O77" s="49"/>
      <c r="P77" s="49"/>
      <c r="Q77" s="157"/>
      <c r="R77" s="157"/>
      <c r="S77" s="157"/>
      <c r="T77" s="157"/>
      <c r="U77" s="157"/>
      <c r="V77" s="157"/>
      <c r="W77" s="157"/>
      <c r="X77" s="308"/>
      <c r="Y77" s="309"/>
      <c r="Z77" s="309"/>
      <c r="AA77" s="309"/>
      <c r="AB77" s="309"/>
      <c r="AC77" s="309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77"/>
      <c r="AP77" s="177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CG77" s="42"/>
      <c r="CH77" s="42"/>
      <c r="CI77" s="42"/>
      <c r="CJ77" s="42"/>
      <c r="CK77" s="42"/>
      <c r="CL77" s="42"/>
    </row>
    <row r="78" spans="1:90" ht="31.15" customHeight="1" x14ac:dyDescent="0.2">
      <c r="A78" s="219" t="s">
        <v>80</v>
      </c>
      <c r="B78" s="220"/>
      <c r="C78" s="221"/>
      <c r="D78" s="221"/>
      <c r="E78" s="221"/>
      <c r="F78" s="221"/>
      <c r="G78" s="221"/>
      <c r="H78" s="221"/>
      <c r="I78" s="222"/>
      <c r="J78" s="220"/>
      <c r="K78" s="197"/>
      <c r="L78" s="197"/>
      <c r="M78" s="49"/>
      <c r="N78" s="223"/>
      <c r="O78" s="157"/>
      <c r="P78" s="157"/>
      <c r="Q78" s="157"/>
      <c r="R78" s="157"/>
      <c r="S78" s="157"/>
      <c r="T78" s="157"/>
      <c r="U78" s="157"/>
      <c r="V78" s="175"/>
      <c r="W78" s="157"/>
      <c r="X78" s="311"/>
      <c r="Y78" s="311"/>
      <c r="Z78" s="311"/>
      <c r="AA78" s="311"/>
      <c r="AB78" s="311"/>
      <c r="AC78" s="311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77"/>
      <c r="AP78" s="177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CG78" s="42"/>
      <c r="CH78" s="42"/>
      <c r="CI78" s="42"/>
      <c r="CJ78" s="42"/>
      <c r="CK78" s="42"/>
      <c r="CL78" s="42"/>
    </row>
    <row r="79" spans="1:90" ht="31.15" customHeight="1" x14ac:dyDescent="0.2">
      <c r="A79" s="130" t="s">
        <v>81</v>
      </c>
      <c r="B79" s="225"/>
      <c r="C79" s="225"/>
      <c r="D79" s="225"/>
      <c r="E79" s="226"/>
      <c r="F79" s="226"/>
      <c r="G79" s="226"/>
      <c r="H79" s="226"/>
      <c r="I79" s="227"/>
      <c r="J79" s="227"/>
      <c r="K79" s="228"/>
      <c r="L79" s="227"/>
      <c r="M79" s="229"/>
      <c r="N79" s="229"/>
      <c r="O79" s="157"/>
      <c r="P79" s="157"/>
      <c r="Q79" s="157"/>
      <c r="R79" s="157"/>
      <c r="S79" s="157"/>
      <c r="T79" s="157"/>
      <c r="U79" s="157"/>
      <c r="V79" s="308"/>
      <c r="W79" s="312"/>
      <c r="X79" s="311"/>
      <c r="Y79" s="311"/>
      <c r="Z79" s="311"/>
      <c r="AA79" s="311"/>
      <c r="AB79" s="311"/>
      <c r="AC79" s="311"/>
      <c r="AD79" s="157"/>
      <c r="AE79" s="157"/>
      <c r="AF79" s="157"/>
      <c r="AG79" s="157"/>
      <c r="AH79" s="311"/>
      <c r="AI79" s="311"/>
      <c r="AJ79" s="311"/>
      <c r="AK79" s="311"/>
      <c r="AL79" s="157"/>
      <c r="AM79" s="157"/>
      <c r="AN79" s="157"/>
      <c r="AO79" s="157"/>
      <c r="AP79" s="157"/>
      <c r="CG79" s="42"/>
      <c r="CH79" s="42"/>
      <c r="CI79" s="42"/>
      <c r="CJ79" s="42"/>
      <c r="CK79" s="42"/>
      <c r="CL79" s="42"/>
    </row>
    <row r="80" spans="1:90" ht="24.6" customHeight="1" x14ac:dyDescent="0.2">
      <c r="A80" s="618" t="s">
        <v>82</v>
      </c>
      <c r="B80" s="618" t="s">
        <v>83</v>
      </c>
      <c r="C80" s="644" t="s">
        <v>84</v>
      </c>
      <c r="D80" s="625" t="s">
        <v>85</v>
      </c>
      <c r="E80" s="313"/>
      <c r="F80" s="314"/>
      <c r="G80" s="315"/>
      <c r="H80" s="315"/>
      <c r="I80" s="157"/>
      <c r="J80" s="157"/>
      <c r="K80" s="157"/>
      <c r="L80" s="157"/>
      <c r="M80" s="157"/>
      <c r="N80" s="157"/>
      <c r="O80" s="157"/>
      <c r="P80" s="157"/>
      <c r="Q80" s="175"/>
      <c r="R80" s="157"/>
      <c r="S80" s="157"/>
      <c r="T80" s="157"/>
      <c r="U80" s="59"/>
      <c r="V80" s="316"/>
      <c r="W80" s="316"/>
      <c r="X80" s="60"/>
      <c r="Y80" s="60"/>
      <c r="Z80" s="235"/>
      <c r="AA80" s="235"/>
      <c r="AB80" s="235"/>
      <c r="AC80" s="157"/>
      <c r="AD80" s="157"/>
      <c r="AE80" s="157"/>
      <c r="AF80" s="157"/>
      <c r="AG80" s="59"/>
      <c r="AH80" s="316"/>
      <c r="AI80" s="316"/>
      <c r="AJ80" s="316"/>
      <c r="AK80" s="317"/>
      <c r="CG80" s="42"/>
      <c r="CH80" s="42"/>
      <c r="CI80" s="42"/>
      <c r="CJ80" s="42"/>
      <c r="CK80" s="42"/>
      <c r="CL80" s="42"/>
    </row>
    <row r="81" spans="1:90" ht="24.6" customHeight="1" x14ac:dyDescent="0.2">
      <c r="A81" s="565"/>
      <c r="B81" s="565"/>
      <c r="C81" s="616"/>
      <c r="D81" s="580"/>
      <c r="E81" s="56"/>
      <c r="F81" s="157"/>
      <c r="G81" s="157"/>
      <c r="H81" s="237"/>
      <c r="I81" s="238"/>
      <c r="J81" s="238"/>
      <c r="K81" s="157"/>
      <c r="L81" s="157"/>
      <c r="M81" s="157"/>
      <c r="N81" s="157"/>
      <c r="O81" s="157"/>
      <c r="P81" s="157"/>
      <c r="Q81" s="157"/>
      <c r="R81" s="157"/>
      <c r="S81" s="175"/>
      <c r="T81" s="157"/>
      <c r="U81" s="157"/>
      <c r="V81" s="311"/>
      <c r="W81" s="316"/>
      <c r="X81" s="316"/>
      <c r="Y81" s="316"/>
      <c r="Z81" s="316"/>
      <c r="AA81" s="316"/>
      <c r="AB81" s="311"/>
      <c r="AC81" s="157"/>
      <c r="AD81" s="157"/>
      <c r="AE81" s="157"/>
      <c r="AF81" s="157"/>
      <c r="AG81" s="157"/>
      <c r="AH81" s="311"/>
      <c r="AI81" s="316"/>
      <c r="AJ81" s="316"/>
      <c r="AK81" s="317"/>
      <c r="CG81" s="42"/>
      <c r="CH81" s="42"/>
      <c r="CI81" s="42"/>
      <c r="CJ81" s="42"/>
      <c r="CK81" s="42"/>
      <c r="CL81" s="42"/>
    </row>
    <row r="82" spans="1:90" ht="16.149999999999999" customHeight="1" x14ac:dyDescent="0.2">
      <c r="A82" s="239" t="s">
        <v>86</v>
      </c>
      <c r="B82" s="240">
        <v>122</v>
      </c>
      <c r="C82" s="241">
        <v>20</v>
      </c>
      <c r="D82" s="242"/>
      <c r="E82" s="56"/>
      <c r="F82" s="157"/>
      <c r="G82" s="157"/>
      <c r="H82" s="237"/>
      <c r="I82" s="238"/>
      <c r="J82" s="238"/>
      <c r="K82" s="157"/>
      <c r="L82" s="157"/>
      <c r="M82" s="157"/>
      <c r="N82" s="157"/>
      <c r="O82" s="157"/>
      <c r="P82" s="157"/>
      <c r="Q82" s="157"/>
      <c r="R82" s="157"/>
      <c r="S82" s="175"/>
      <c r="T82" s="157"/>
      <c r="U82" s="157"/>
      <c r="V82" s="311"/>
      <c r="W82" s="316"/>
      <c r="X82" s="316"/>
      <c r="Y82" s="316"/>
      <c r="Z82" s="316"/>
      <c r="AA82" s="316"/>
      <c r="AB82" s="311"/>
      <c r="AC82" s="157"/>
      <c r="AD82" s="157"/>
      <c r="AE82" s="157"/>
      <c r="AF82" s="157"/>
      <c r="AG82" s="157"/>
      <c r="AH82" s="311"/>
      <c r="AI82" s="316"/>
      <c r="AJ82" s="316"/>
      <c r="AK82" s="317"/>
      <c r="CG82" s="42"/>
      <c r="CH82" s="42"/>
      <c r="CI82" s="42"/>
      <c r="CJ82" s="42"/>
      <c r="CK82" s="42"/>
      <c r="CL82" s="42"/>
    </row>
    <row r="83" spans="1:90" ht="16.149999999999999" customHeight="1" x14ac:dyDescent="0.2">
      <c r="A83" s="243" t="s">
        <v>87</v>
      </c>
      <c r="B83" s="244">
        <v>220</v>
      </c>
      <c r="C83" s="245">
        <v>38</v>
      </c>
      <c r="D83" s="246">
        <v>35</v>
      </c>
      <c r="E83" s="56"/>
      <c r="F83" s="157"/>
      <c r="G83" s="157"/>
      <c r="H83" s="237"/>
      <c r="I83" s="238"/>
      <c r="J83" s="238"/>
      <c r="K83" s="157"/>
      <c r="L83" s="157"/>
      <c r="M83" s="157"/>
      <c r="N83" s="157"/>
      <c r="O83" s="157"/>
      <c r="P83" s="157"/>
      <c r="Q83" s="157"/>
      <c r="R83" s="157"/>
      <c r="S83" s="175"/>
      <c r="T83" s="157"/>
      <c r="U83" s="157"/>
      <c r="V83" s="311"/>
      <c r="W83" s="316"/>
      <c r="X83" s="316"/>
      <c r="Y83" s="316"/>
      <c r="Z83" s="316"/>
      <c r="AA83" s="316"/>
      <c r="AB83" s="311"/>
      <c r="AC83" s="157"/>
      <c r="AD83" s="157"/>
      <c r="AE83" s="157"/>
      <c r="AF83" s="157"/>
      <c r="AG83" s="157"/>
      <c r="AH83" s="311"/>
      <c r="AI83" s="316"/>
      <c r="AJ83" s="316"/>
      <c r="AK83" s="317"/>
      <c r="CG83" s="42"/>
      <c r="CH83" s="42"/>
      <c r="CI83" s="42"/>
      <c r="CJ83" s="42"/>
      <c r="CK83" s="42"/>
      <c r="CL83" s="42"/>
    </row>
    <row r="84" spans="1:90" ht="27.75" customHeight="1" x14ac:dyDescent="0.2">
      <c r="A84" s="247" t="s">
        <v>88</v>
      </c>
      <c r="B84" s="248"/>
      <c r="C84" s="249"/>
      <c r="D84" s="250"/>
      <c r="E84" s="56"/>
      <c r="F84" s="157"/>
      <c r="G84" s="157"/>
      <c r="H84" s="237"/>
      <c r="I84" s="238"/>
      <c r="J84" s="238"/>
      <c r="K84" s="157"/>
      <c r="L84" s="157"/>
      <c r="M84" s="157"/>
      <c r="N84" s="157"/>
      <c r="O84" s="157"/>
      <c r="P84" s="157"/>
      <c r="Q84" s="157"/>
      <c r="R84" s="157"/>
      <c r="S84" s="175"/>
      <c r="T84" s="157"/>
      <c r="U84" s="157"/>
      <c r="V84" s="311"/>
      <c r="W84" s="316"/>
      <c r="X84" s="316"/>
      <c r="Y84" s="316"/>
      <c r="Z84" s="316"/>
      <c r="AA84" s="316"/>
      <c r="AB84" s="311"/>
      <c r="AC84" s="157"/>
      <c r="AD84" s="157"/>
      <c r="AE84" s="157"/>
      <c r="AF84" s="157"/>
      <c r="AG84" s="157"/>
      <c r="AH84" s="311"/>
      <c r="AI84" s="316"/>
      <c r="AJ84" s="316"/>
      <c r="AK84" s="317"/>
      <c r="CG84" s="42"/>
      <c r="CH84" s="42"/>
      <c r="CI84" s="42"/>
      <c r="CJ84" s="42"/>
      <c r="CK84" s="42"/>
      <c r="CL84" s="42"/>
    </row>
    <row r="85" spans="1:90" ht="27.75" customHeight="1" x14ac:dyDescent="0.2">
      <c r="A85" s="247" t="s">
        <v>89</v>
      </c>
      <c r="B85" s="248"/>
      <c r="C85" s="249"/>
      <c r="D85" s="250"/>
      <c r="E85" s="56"/>
      <c r="F85" s="157"/>
      <c r="G85" s="157"/>
      <c r="H85" s="237"/>
      <c r="I85" s="238"/>
      <c r="J85" s="238"/>
      <c r="K85" s="157"/>
      <c r="L85" s="157"/>
      <c r="M85" s="157"/>
      <c r="N85" s="157"/>
      <c r="O85" s="157"/>
      <c r="P85" s="157"/>
      <c r="Q85" s="157"/>
      <c r="R85" s="157"/>
      <c r="S85" s="175"/>
      <c r="T85" s="157"/>
      <c r="U85" s="157"/>
      <c r="V85" s="311"/>
      <c r="W85" s="316"/>
      <c r="X85" s="316"/>
      <c r="Y85" s="316"/>
      <c r="Z85" s="316"/>
      <c r="AA85" s="316"/>
      <c r="AB85" s="311"/>
      <c r="AC85" s="157"/>
      <c r="AD85" s="157"/>
      <c r="AE85" s="157"/>
      <c r="AF85" s="157"/>
      <c r="AG85" s="157"/>
      <c r="AH85" s="311"/>
      <c r="AI85" s="316"/>
      <c r="AJ85" s="316"/>
      <c r="AK85" s="317"/>
      <c r="CG85" s="42"/>
      <c r="CH85" s="42"/>
      <c r="CI85" s="42"/>
      <c r="CJ85" s="42"/>
      <c r="CK85" s="42"/>
      <c r="CL85" s="42"/>
    </row>
    <row r="86" spans="1:90" ht="18" customHeight="1" x14ac:dyDescent="0.2">
      <c r="A86" s="251" t="s">
        <v>90</v>
      </c>
      <c r="B86" s="248"/>
      <c r="C86" s="249"/>
      <c r="D86" s="250"/>
      <c r="E86" s="56"/>
      <c r="F86" s="157"/>
      <c r="G86" s="157"/>
      <c r="H86" s="237"/>
      <c r="I86" s="238"/>
      <c r="J86" s="238"/>
      <c r="K86" s="157"/>
      <c r="L86" s="157"/>
      <c r="M86" s="157"/>
      <c r="N86" s="157"/>
      <c r="O86" s="157"/>
      <c r="P86" s="157"/>
      <c r="Q86" s="157"/>
      <c r="R86" s="157"/>
      <c r="S86" s="175"/>
      <c r="T86" s="157"/>
      <c r="U86" s="157"/>
      <c r="V86" s="311"/>
      <c r="W86" s="316"/>
      <c r="X86" s="316"/>
      <c r="Y86" s="316"/>
      <c r="Z86" s="316"/>
      <c r="AA86" s="316"/>
      <c r="AB86" s="311"/>
      <c r="AC86" s="157"/>
      <c r="AD86" s="157"/>
      <c r="AE86" s="157"/>
      <c r="AF86" s="157"/>
      <c r="AG86" s="157"/>
      <c r="AH86" s="311"/>
      <c r="AI86" s="316"/>
      <c r="AJ86" s="316"/>
      <c r="AK86" s="317"/>
      <c r="CG86" s="42"/>
      <c r="CH86" s="42"/>
      <c r="CI86" s="42"/>
      <c r="CJ86" s="42"/>
      <c r="CK86" s="42"/>
      <c r="CL86" s="42"/>
    </row>
    <row r="87" spans="1:90" ht="27.75" customHeight="1" x14ac:dyDescent="0.2">
      <c r="A87" s="252" t="s">
        <v>91</v>
      </c>
      <c r="B87" s="248"/>
      <c r="C87" s="249"/>
      <c r="D87" s="250"/>
      <c r="E87" s="56"/>
      <c r="F87" s="157"/>
      <c r="G87" s="157"/>
      <c r="H87" s="237"/>
      <c r="I87" s="238"/>
      <c r="J87" s="238"/>
      <c r="K87" s="157"/>
      <c r="L87" s="157"/>
      <c r="M87" s="157"/>
      <c r="N87" s="157"/>
      <c r="O87" s="157"/>
      <c r="P87" s="157"/>
      <c r="Q87" s="157"/>
      <c r="R87" s="157"/>
      <c r="S87" s="175"/>
      <c r="T87" s="157"/>
      <c r="U87" s="157"/>
      <c r="V87" s="311"/>
      <c r="W87" s="316"/>
      <c r="X87" s="316"/>
      <c r="Y87" s="316"/>
      <c r="Z87" s="316"/>
      <c r="AA87" s="316"/>
      <c r="AB87" s="311"/>
      <c r="AC87" s="157"/>
      <c r="AD87" s="157"/>
      <c r="AE87" s="157"/>
      <c r="AF87" s="157"/>
      <c r="AG87" s="157"/>
      <c r="AH87" s="311"/>
      <c r="AI87" s="316"/>
      <c r="AJ87" s="316"/>
      <c r="AK87" s="317"/>
      <c r="CG87" s="42"/>
      <c r="CH87" s="42"/>
      <c r="CI87" s="42"/>
      <c r="CJ87" s="42"/>
      <c r="CK87" s="42"/>
      <c r="CL87" s="42"/>
    </row>
    <row r="88" spans="1:90" ht="27.75" customHeight="1" x14ac:dyDescent="0.2">
      <c r="A88" s="252" t="s">
        <v>92</v>
      </c>
      <c r="B88" s="248"/>
      <c r="C88" s="249"/>
      <c r="D88" s="250"/>
      <c r="E88" s="56"/>
      <c r="F88" s="157"/>
      <c r="G88" s="157"/>
      <c r="H88" s="237"/>
      <c r="I88" s="238"/>
      <c r="J88" s="238"/>
      <c r="K88" s="157"/>
      <c r="L88" s="157"/>
      <c r="M88" s="157"/>
      <c r="N88" s="157"/>
      <c r="O88" s="157"/>
      <c r="P88" s="157"/>
      <c r="Q88" s="157"/>
      <c r="R88" s="157"/>
      <c r="S88" s="175"/>
      <c r="T88" s="157"/>
      <c r="U88" s="157"/>
      <c r="V88" s="311"/>
      <c r="W88" s="316"/>
      <c r="X88" s="316"/>
      <c r="Y88" s="316"/>
      <c r="Z88" s="316"/>
      <c r="AA88" s="316"/>
      <c r="AB88" s="311"/>
      <c r="AC88" s="157"/>
      <c r="AD88" s="157"/>
      <c r="AE88" s="157"/>
      <c r="AF88" s="157"/>
      <c r="AG88" s="157"/>
      <c r="AH88" s="311"/>
      <c r="AI88" s="316"/>
      <c r="AJ88" s="253"/>
      <c r="AK88" s="254"/>
      <c r="CG88" s="42"/>
      <c r="CH88" s="42"/>
      <c r="CI88" s="42"/>
      <c r="CJ88" s="42"/>
      <c r="CK88" s="42"/>
      <c r="CL88" s="42"/>
    </row>
    <row r="89" spans="1:90" ht="27.75" customHeight="1" x14ac:dyDescent="0.2">
      <c r="A89" s="255" t="s">
        <v>93</v>
      </c>
      <c r="B89" s="256"/>
      <c r="C89" s="257"/>
      <c r="D89" s="258"/>
      <c r="E89" s="56"/>
      <c r="F89" s="157"/>
      <c r="G89" s="157"/>
      <c r="H89" s="237"/>
      <c r="I89" s="238"/>
      <c r="J89" s="238"/>
      <c r="K89" s="157"/>
      <c r="L89" s="157"/>
      <c r="M89" s="157"/>
      <c r="N89" s="157"/>
      <c r="O89" s="157"/>
      <c r="P89" s="157"/>
      <c r="Q89" s="157"/>
      <c r="R89" s="157"/>
      <c r="S89" s="175"/>
      <c r="T89" s="157"/>
      <c r="U89" s="157"/>
      <c r="V89" s="311"/>
      <c r="W89" s="316"/>
      <c r="X89" s="316"/>
      <c r="Y89" s="316"/>
      <c r="Z89" s="316"/>
      <c r="AA89" s="316"/>
      <c r="AB89" s="311"/>
      <c r="AC89" s="157"/>
      <c r="AD89" s="157"/>
      <c r="AE89" s="157"/>
      <c r="AF89" s="157"/>
      <c r="AG89" s="157"/>
      <c r="AH89" s="311"/>
      <c r="AI89" s="383"/>
      <c r="AJ89" s="316"/>
      <c r="AK89" s="317"/>
      <c r="AL89" s="317"/>
      <c r="AM89" s="317"/>
      <c r="AN89" s="317"/>
      <c r="AO89" s="317"/>
      <c r="AP89" s="317"/>
      <c r="AQ89" s="317"/>
      <c r="CG89" s="42"/>
      <c r="CH89" s="42"/>
      <c r="CI89" s="42"/>
      <c r="CJ89" s="42"/>
      <c r="CK89" s="42"/>
      <c r="CL89" s="42"/>
    </row>
    <row r="90" spans="1:90" ht="31.15" customHeight="1" x14ac:dyDescent="0.2">
      <c r="A90" s="260" t="s">
        <v>94</v>
      </c>
      <c r="B90" s="197"/>
      <c r="C90" s="197"/>
      <c r="D90" s="197"/>
      <c r="E90" s="144"/>
      <c r="F90" s="197"/>
      <c r="G90" s="197"/>
      <c r="H90" s="157"/>
      <c r="I90" s="157"/>
      <c r="J90" s="157"/>
      <c r="K90" s="23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308"/>
      <c r="W90" s="311"/>
      <c r="X90" s="311"/>
      <c r="Y90" s="311"/>
      <c r="Z90" s="311"/>
      <c r="AA90" s="311"/>
      <c r="AB90" s="311"/>
      <c r="AC90" s="157"/>
      <c r="AD90" s="157"/>
      <c r="AE90" s="157"/>
      <c r="AF90" s="157"/>
      <c r="AG90" s="157"/>
      <c r="AH90" s="157"/>
      <c r="AI90" s="157"/>
      <c r="AJ90" s="311"/>
      <c r="AK90" s="311"/>
      <c r="AL90" s="311"/>
      <c r="AM90" s="311"/>
      <c r="AN90" s="311"/>
      <c r="AO90" s="311"/>
      <c r="AP90" s="311"/>
      <c r="AQ90" s="317"/>
      <c r="CG90" s="42"/>
      <c r="CH90" s="42"/>
      <c r="CI90" s="42"/>
      <c r="CJ90" s="42"/>
      <c r="CK90" s="42"/>
      <c r="CL90" s="42"/>
    </row>
    <row r="91" spans="1:90" ht="16.149999999999999" customHeight="1" x14ac:dyDescent="0.2">
      <c r="A91" s="618" t="s">
        <v>95</v>
      </c>
      <c r="B91" s="618" t="s">
        <v>96</v>
      </c>
      <c r="C91" s="658" t="s">
        <v>97</v>
      </c>
      <c r="D91" s="628"/>
      <c r="E91" s="1"/>
      <c r="F91" s="49"/>
      <c r="G91" s="157"/>
      <c r="H91" s="157"/>
      <c r="I91" s="157"/>
      <c r="J91" s="237"/>
      <c r="K91" s="261"/>
      <c r="L91" s="238"/>
      <c r="M91" s="157"/>
      <c r="N91" s="157"/>
      <c r="O91" s="157"/>
      <c r="P91" s="157"/>
      <c r="Q91" s="157"/>
      <c r="R91" s="157"/>
      <c r="S91" s="157"/>
      <c r="T91" s="157"/>
      <c r="U91" s="175"/>
      <c r="V91" s="311"/>
      <c r="W91" s="311"/>
      <c r="X91" s="311"/>
      <c r="Y91" s="309"/>
      <c r="Z91" s="309"/>
      <c r="AA91" s="309"/>
      <c r="AB91" s="309"/>
      <c r="AC91" s="262"/>
      <c r="AD91" s="311"/>
      <c r="AE91" s="157"/>
      <c r="AF91" s="157"/>
      <c r="AG91" s="157"/>
      <c r="AH91" s="157"/>
      <c r="AI91" s="157"/>
      <c r="AJ91" s="311"/>
      <c r="AK91" s="309"/>
      <c r="AL91" s="309"/>
      <c r="AM91" s="309"/>
      <c r="AN91" s="309"/>
      <c r="AO91" s="309"/>
      <c r="AP91" s="309"/>
      <c r="AQ91" s="317"/>
      <c r="CG91" s="42"/>
      <c r="CH91" s="42"/>
      <c r="CI91" s="42"/>
      <c r="CJ91" s="42"/>
      <c r="CK91" s="42"/>
      <c r="CL91" s="42"/>
    </row>
    <row r="92" spans="1:90" ht="27.75" customHeight="1" x14ac:dyDescent="0.2">
      <c r="A92" s="565"/>
      <c r="B92" s="565"/>
      <c r="C92" s="202" t="s">
        <v>98</v>
      </c>
      <c r="D92" s="376" t="s">
        <v>99</v>
      </c>
      <c r="E92" s="1"/>
      <c r="F92" s="49"/>
      <c r="G92" s="157"/>
      <c r="H92" s="157"/>
      <c r="I92" s="157"/>
      <c r="J92" s="237"/>
      <c r="K92" s="261"/>
      <c r="L92" s="238"/>
      <c r="M92" s="157"/>
      <c r="N92" s="157"/>
      <c r="O92" s="157"/>
      <c r="P92" s="157"/>
      <c r="Q92" s="157"/>
      <c r="R92" s="157"/>
      <c r="S92" s="157"/>
      <c r="T92" s="157"/>
      <c r="U92" s="175"/>
      <c r="V92" s="311"/>
      <c r="W92" s="311"/>
      <c r="X92" s="311"/>
      <c r="Y92" s="309"/>
      <c r="Z92" s="309"/>
      <c r="AA92" s="309"/>
      <c r="AB92" s="309"/>
      <c r="AC92" s="262"/>
      <c r="AD92" s="311"/>
      <c r="AE92" s="157"/>
      <c r="AF92" s="157"/>
      <c r="AG92" s="157"/>
      <c r="AH92" s="157"/>
      <c r="AI92" s="157"/>
      <c r="AJ92" s="311"/>
      <c r="AK92" s="309"/>
      <c r="AL92" s="309"/>
      <c r="AM92" s="309"/>
      <c r="AN92" s="309"/>
      <c r="AO92" s="309"/>
      <c r="AP92" s="309"/>
      <c r="AQ92" s="317"/>
      <c r="CG92" s="42"/>
      <c r="CH92" s="42"/>
      <c r="CI92" s="42"/>
      <c r="CJ92" s="42"/>
      <c r="CK92" s="42"/>
      <c r="CL92" s="42"/>
    </row>
    <row r="93" spans="1:90" ht="16.149999999999999" customHeight="1" x14ac:dyDescent="0.2">
      <c r="A93" s="384" t="s">
        <v>100</v>
      </c>
      <c r="B93" s="22">
        <v>1</v>
      </c>
      <c r="C93" s="3"/>
      <c r="D93" s="4"/>
      <c r="E93" s="1"/>
      <c r="F93" s="49"/>
      <c r="G93" s="157"/>
      <c r="H93" s="157"/>
      <c r="I93" s="157"/>
      <c r="J93" s="237"/>
      <c r="K93" s="264"/>
      <c r="L93" s="238"/>
      <c r="M93" s="157"/>
      <c r="N93" s="157"/>
      <c r="O93" s="157"/>
      <c r="P93" s="157"/>
      <c r="Q93" s="157"/>
      <c r="R93" s="157"/>
      <c r="S93" s="157"/>
      <c r="T93" s="157"/>
      <c r="U93" s="175"/>
      <c r="V93" s="311"/>
      <c r="W93" s="311"/>
      <c r="X93" s="311"/>
      <c r="Y93" s="309"/>
      <c r="Z93" s="309"/>
      <c r="AA93" s="309"/>
      <c r="AB93" s="309"/>
      <c r="AC93" s="262"/>
      <c r="AD93" s="311"/>
      <c r="AE93" s="157"/>
      <c r="AF93" s="157"/>
      <c r="AG93" s="157"/>
      <c r="AH93" s="157"/>
      <c r="AI93" s="157"/>
      <c r="AJ93" s="311"/>
      <c r="AK93" s="309"/>
      <c r="AL93" s="309"/>
      <c r="AM93" s="309"/>
      <c r="AN93" s="309"/>
      <c r="AO93" s="309"/>
      <c r="AP93" s="309"/>
      <c r="AQ93" s="317"/>
      <c r="CG93" s="42"/>
      <c r="CH93" s="42"/>
      <c r="CI93" s="42"/>
      <c r="CJ93" s="42"/>
      <c r="CK93" s="42"/>
      <c r="CL93" s="42"/>
    </row>
    <row r="94" spans="1:90" ht="16.149999999999999" customHeight="1" x14ac:dyDescent="0.2">
      <c r="A94" s="371" t="s">
        <v>101</v>
      </c>
      <c r="B94" s="16"/>
      <c r="C94" s="7"/>
      <c r="D94" s="14"/>
      <c r="E94" s="1"/>
      <c r="F94" s="49"/>
      <c r="G94" s="157"/>
      <c r="H94" s="157"/>
      <c r="I94" s="157"/>
      <c r="J94" s="237"/>
      <c r="K94" s="264"/>
      <c r="L94" s="238"/>
      <c r="M94" s="157"/>
      <c r="N94" s="157"/>
      <c r="O94" s="157"/>
      <c r="P94" s="157"/>
      <c r="Q94" s="157"/>
      <c r="R94" s="157"/>
      <c r="S94" s="157"/>
      <c r="T94" s="157"/>
      <c r="U94" s="175"/>
      <c r="V94" s="311"/>
      <c r="W94" s="311"/>
      <c r="X94" s="311"/>
      <c r="Y94" s="309"/>
      <c r="Z94" s="309"/>
      <c r="AA94" s="309"/>
      <c r="AB94" s="309"/>
      <c r="AC94" s="262"/>
      <c r="AD94" s="311"/>
      <c r="AE94" s="157"/>
      <c r="AF94" s="157"/>
      <c r="AG94" s="157"/>
      <c r="AH94" s="157"/>
      <c r="AI94" s="157"/>
      <c r="AJ94" s="311"/>
      <c r="AK94" s="309"/>
      <c r="AL94" s="309"/>
      <c r="AM94" s="309"/>
      <c r="AN94" s="309"/>
      <c r="AO94" s="309"/>
      <c r="AP94" s="309"/>
      <c r="AQ94" s="317"/>
      <c r="CG94" s="42"/>
      <c r="CH94" s="42"/>
      <c r="CI94" s="42"/>
      <c r="CJ94" s="42"/>
      <c r="CK94" s="42"/>
      <c r="CL94" s="42"/>
    </row>
    <row r="95" spans="1:90" ht="16.149999999999999" customHeight="1" x14ac:dyDescent="0.2">
      <c r="A95" s="371" t="s">
        <v>102</v>
      </c>
      <c r="B95" s="16">
        <v>2</v>
      </c>
      <c r="C95" s="7"/>
      <c r="D95" s="14"/>
      <c r="E95" s="1"/>
      <c r="F95" s="49"/>
      <c r="G95" s="157"/>
      <c r="H95" s="157"/>
      <c r="I95" s="157"/>
      <c r="J95" s="157"/>
      <c r="K95" s="265"/>
      <c r="L95" s="238"/>
      <c r="M95" s="157"/>
      <c r="N95" s="157"/>
      <c r="O95" s="157"/>
      <c r="P95" s="157"/>
      <c r="Q95" s="157"/>
      <c r="R95" s="157"/>
      <c r="S95" s="157"/>
      <c r="T95" s="157"/>
      <c r="U95" s="175"/>
      <c r="V95" s="311"/>
      <c r="W95" s="311"/>
      <c r="X95" s="311"/>
      <c r="Y95" s="309"/>
      <c r="Z95" s="309"/>
      <c r="AA95" s="309"/>
      <c r="AB95" s="309"/>
      <c r="AC95" s="262"/>
      <c r="AD95" s="311"/>
      <c r="AE95" s="157"/>
      <c r="AF95" s="157"/>
      <c r="AG95" s="157"/>
      <c r="AH95" s="157"/>
      <c r="AI95" s="157"/>
      <c r="AJ95" s="311"/>
      <c r="AK95" s="309"/>
      <c r="AL95" s="309"/>
      <c r="AM95" s="309"/>
      <c r="AN95" s="309"/>
      <c r="AO95" s="309"/>
      <c r="AP95" s="309"/>
      <c r="AQ95" s="317"/>
      <c r="CG95" s="42"/>
      <c r="CH95" s="42"/>
      <c r="CI95" s="42"/>
      <c r="CJ95" s="42"/>
      <c r="CK95" s="42"/>
      <c r="CL95" s="42"/>
    </row>
    <row r="96" spans="1:90" ht="16.149999999999999" customHeight="1" x14ac:dyDescent="0.2">
      <c r="A96" s="371" t="s">
        <v>103</v>
      </c>
      <c r="B96" s="16"/>
      <c r="C96" s="7"/>
      <c r="D96" s="14"/>
      <c r="E96" s="1"/>
      <c r="F96" s="49"/>
      <c r="G96" s="157"/>
      <c r="H96" s="157"/>
      <c r="I96" s="157"/>
      <c r="J96" s="157"/>
      <c r="K96" s="265"/>
      <c r="L96" s="238"/>
      <c r="M96" s="157"/>
      <c r="N96" s="157"/>
      <c r="O96" s="157"/>
      <c r="P96" s="157"/>
      <c r="Q96" s="157"/>
      <c r="R96" s="157"/>
      <c r="S96" s="157"/>
      <c r="T96" s="157"/>
      <c r="U96" s="175"/>
      <c r="V96" s="311"/>
      <c r="W96" s="311"/>
      <c r="X96" s="311"/>
      <c r="Y96" s="309"/>
      <c r="Z96" s="309"/>
      <c r="AA96" s="309"/>
      <c r="AB96" s="309"/>
      <c r="AC96" s="262"/>
      <c r="AD96" s="311"/>
      <c r="AE96" s="157"/>
      <c r="AF96" s="157"/>
      <c r="AG96" s="157"/>
      <c r="AH96" s="157"/>
      <c r="AI96" s="157"/>
      <c r="AJ96" s="311"/>
      <c r="AK96" s="309"/>
      <c r="AL96" s="309"/>
      <c r="AM96" s="309"/>
      <c r="AN96" s="309"/>
      <c r="AO96" s="309"/>
      <c r="AP96" s="309"/>
      <c r="AQ96" s="317"/>
      <c r="CG96" s="42"/>
      <c r="CH96" s="42"/>
      <c r="CI96" s="42"/>
      <c r="CJ96" s="42"/>
      <c r="CK96" s="42"/>
      <c r="CL96" s="42"/>
    </row>
    <row r="97" spans="1:90" ht="16.149999999999999" customHeight="1" x14ac:dyDescent="0.2">
      <c r="A97" s="371" t="s">
        <v>104</v>
      </c>
      <c r="B97" s="16"/>
      <c r="C97" s="7"/>
      <c r="D97" s="14"/>
      <c r="E97" s="1"/>
      <c r="F97" s="49"/>
      <c r="G97" s="157"/>
      <c r="H97" s="157"/>
      <c r="I97" s="157"/>
      <c r="J97" s="157"/>
      <c r="K97" s="265"/>
      <c r="L97" s="238"/>
      <c r="M97" s="157"/>
      <c r="N97" s="157"/>
      <c r="O97" s="157"/>
      <c r="P97" s="157"/>
      <c r="Q97" s="157"/>
      <c r="R97" s="157"/>
      <c r="S97" s="157"/>
      <c r="T97" s="157"/>
      <c r="U97" s="175"/>
      <c r="V97" s="311"/>
      <c r="W97" s="311"/>
      <c r="X97" s="311"/>
      <c r="Y97" s="309"/>
      <c r="Z97" s="309"/>
      <c r="AA97" s="309"/>
      <c r="AB97" s="309"/>
      <c r="AC97" s="262"/>
      <c r="AD97" s="311"/>
      <c r="AE97" s="157"/>
      <c r="AF97" s="157"/>
      <c r="AG97" s="157"/>
      <c r="AH97" s="157"/>
      <c r="AI97" s="157"/>
      <c r="AJ97" s="311"/>
      <c r="AK97" s="309"/>
      <c r="AL97" s="309"/>
      <c r="AM97" s="309"/>
      <c r="AN97" s="309"/>
      <c r="AO97" s="309"/>
      <c r="AP97" s="309"/>
      <c r="AQ97" s="317"/>
      <c r="CG97" s="42"/>
      <c r="CH97" s="42"/>
      <c r="CI97" s="42"/>
      <c r="CJ97" s="42"/>
      <c r="CK97" s="42"/>
      <c r="CL97" s="42"/>
    </row>
    <row r="98" spans="1:90" ht="16.149999999999999" customHeight="1" x14ac:dyDescent="0.2">
      <c r="A98" s="382" t="s">
        <v>17</v>
      </c>
      <c r="B98" s="403">
        <f>SUM(B93:B97)</f>
        <v>3</v>
      </c>
      <c r="C98" s="268">
        <f>SUM(C93:C97)</f>
        <v>0</v>
      </c>
      <c r="D98" s="321">
        <f>SUM(D93:D97)</f>
        <v>0</v>
      </c>
      <c r="E98" s="1"/>
      <c r="F98" s="49"/>
      <c r="G98" s="157"/>
      <c r="H98" s="157"/>
      <c r="I98" s="157"/>
      <c r="J98" s="157"/>
      <c r="K98" s="265"/>
      <c r="L98" s="238"/>
      <c r="M98" s="157"/>
      <c r="N98" s="157"/>
      <c r="O98" s="157"/>
      <c r="P98" s="157"/>
      <c r="Q98" s="157"/>
      <c r="R98" s="157"/>
      <c r="S98" s="157"/>
      <c r="T98" s="157"/>
      <c r="U98" s="175"/>
      <c r="V98" s="311"/>
      <c r="W98" s="311"/>
      <c r="X98" s="311"/>
      <c r="Y98" s="309"/>
      <c r="Z98" s="309"/>
      <c r="AA98" s="309"/>
      <c r="AB98" s="309"/>
      <c r="AC98" s="262"/>
      <c r="AD98" s="311"/>
      <c r="AE98" s="157"/>
      <c r="AF98" s="157"/>
      <c r="AG98" s="157"/>
      <c r="AH98" s="157"/>
      <c r="AI98" s="157"/>
      <c r="AJ98" s="311"/>
      <c r="AK98" s="309"/>
      <c r="AL98" s="309"/>
      <c r="AM98" s="309"/>
      <c r="AN98" s="309"/>
      <c r="AO98" s="309"/>
      <c r="AP98" s="309"/>
      <c r="AQ98" s="317"/>
      <c r="CG98" s="42"/>
      <c r="CH98" s="42"/>
      <c r="CI98" s="42"/>
      <c r="CJ98" s="42"/>
      <c r="CK98" s="42"/>
      <c r="CL98" s="42"/>
    </row>
    <row r="99" spans="1:90" ht="31.15" customHeight="1" x14ac:dyDescent="0.2">
      <c r="A99" s="270" t="s">
        <v>105</v>
      </c>
      <c r="B99" s="271"/>
      <c r="C99" s="271"/>
      <c r="D99" s="271"/>
      <c r="E99" s="272"/>
      <c r="F99" s="272"/>
      <c r="G99" s="273"/>
      <c r="H99" s="273"/>
      <c r="I99" s="273"/>
      <c r="J99" s="88"/>
      <c r="K99" s="89"/>
      <c r="L99" s="88"/>
      <c r="M99" s="88"/>
      <c r="N99" s="157"/>
      <c r="O99" s="157"/>
      <c r="P99" s="157"/>
      <c r="Q99" s="157"/>
      <c r="R99" s="157"/>
      <c r="S99" s="157"/>
      <c r="T99" s="157"/>
      <c r="U99" s="308"/>
      <c r="V99" s="311"/>
      <c r="W99" s="311"/>
      <c r="X99" s="311"/>
      <c r="Y99" s="311"/>
      <c r="Z99" s="311"/>
      <c r="AA99" s="311"/>
      <c r="AB99" s="274"/>
      <c r="AC99" s="311"/>
      <c r="AD99" s="157"/>
      <c r="AE99" s="157"/>
      <c r="AF99" s="157"/>
      <c r="AG99" s="157"/>
      <c r="AH99" s="157"/>
      <c r="AI99" s="311"/>
      <c r="AJ99" s="311"/>
      <c r="AK99" s="311"/>
      <c r="AL99" s="311"/>
      <c r="AM99" s="311"/>
      <c r="AN99" s="311"/>
      <c r="AO99" s="311"/>
      <c r="AP99" s="317"/>
      <c r="CG99" s="42"/>
      <c r="CH99" s="42"/>
      <c r="CI99" s="42"/>
      <c r="CJ99" s="42"/>
      <c r="CK99" s="42"/>
      <c r="CL99" s="42"/>
    </row>
    <row r="100" spans="1:90" ht="16.149999999999999" customHeight="1" x14ac:dyDescent="0.2">
      <c r="A100" s="620" t="s">
        <v>19</v>
      </c>
      <c r="B100" s="629" t="s">
        <v>28</v>
      </c>
      <c r="C100" s="630"/>
      <c r="D100" s="631"/>
      <c r="E100" s="589" t="s">
        <v>29</v>
      </c>
      <c r="F100" s="590"/>
      <c r="G100" s="590"/>
      <c r="H100" s="590"/>
      <c r="I100" s="590"/>
      <c r="J100" s="590"/>
      <c r="K100" s="590"/>
      <c r="L100" s="590"/>
      <c r="M100" s="590"/>
      <c r="N100" s="322"/>
      <c r="O100" s="157"/>
      <c r="P100" s="157"/>
      <c r="Q100" s="157"/>
      <c r="R100" s="157"/>
      <c r="S100" s="157"/>
      <c r="T100" s="157"/>
      <c r="U100" s="157"/>
      <c r="V100" s="175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311"/>
      <c r="AK100" s="311"/>
      <c r="AL100" s="311"/>
      <c r="AM100" s="311"/>
      <c r="AN100" s="311"/>
      <c r="AO100" s="311"/>
      <c r="AP100" s="311"/>
      <c r="AQ100" s="317"/>
      <c r="CG100" s="42"/>
      <c r="CH100" s="42"/>
      <c r="CI100" s="42"/>
      <c r="CJ100" s="42"/>
      <c r="CK100" s="42"/>
      <c r="CL100" s="42"/>
    </row>
    <row r="101" spans="1:90" ht="16.149999999999999" customHeight="1" x14ac:dyDescent="0.2">
      <c r="A101" s="585"/>
      <c r="B101" s="589"/>
      <c r="C101" s="590"/>
      <c r="D101" s="591"/>
      <c r="E101" s="659" t="s">
        <v>22</v>
      </c>
      <c r="F101" s="634"/>
      <c r="G101" s="659" t="s">
        <v>23</v>
      </c>
      <c r="H101" s="634"/>
      <c r="I101" s="659" t="s">
        <v>24</v>
      </c>
      <c r="J101" s="634"/>
      <c r="K101" s="659" t="s">
        <v>21</v>
      </c>
      <c r="L101" s="634"/>
      <c r="M101" s="659" t="s">
        <v>20</v>
      </c>
      <c r="N101" s="634"/>
      <c r="O101" s="157"/>
      <c r="P101" s="157"/>
      <c r="Q101" s="157"/>
      <c r="R101" s="157"/>
      <c r="S101" s="157"/>
      <c r="T101" s="157"/>
      <c r="U101" s="157"/>
      <c r="V101" s="157"/>
      <c r="W101" s="175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311"/>
      <c r="AK101" s="311"/>
      <c r="AL101" s="311"/>
      <c r="AM101" s="311"/>
      <c r="AN101" s="311"/>
      <c r="AO101" s="311"/>
      <c r="AP101" s="311"/>
      <c r="AQ101" s="317"/>
      <c r="CG101" s="42"/>
      <c r="CH101" s="42"/>
      <c r="CI101" s="42"/>
      <c r="CJ101" s="42"/>
      <c r="CK101" s="42"/>
      <c r="CL101" s="42"/>
    </row>
    <row r="102" spans="1:90" ht="16.149999999999999" customHeight="1" x14ac:dyDescent="0.2">
      <c r="A102" s="569"/>
      <c r="B102" s="76" t="s">
        <v>14</v>
      </c>
      <c r="C102" s="13" t="s">
        <v>15</v>
      </c>
      <c r="D102" s="370" t="s">
        <v>16</v>
      </c>
      <c r="E102" s="32" t="s">
        <v>15</v>
      </c>
      <c r="F102" s="378" t="s">
        <v>16</v>
      </c>
      <c r="G102" s="32" t="s">
        <v>15</v>
      </c>
      <c r="H102" s="378" t="s">
        <v>16</v>
      </c>
      <c r="I102" s="32" t="s">
        <v>15</v>
      </c>
      <c r="J102" s="378" t="s">
        <v>16</v>
      </c>
      <c r="K102" s="32" t="s">
        <v>15</v>
      </c>
      <c r="L102" s="378" t="s">
        <v>16</v>
      </c>
      <c r="M102" s="32" t="s">
        <v>15</v>
      </c>
      <c r="N102" s="378" t="s">
        <v>16</v>
      </c>
      <c r="O102" s="276"/>
      <c r="P102" s="157"/>
      <c r="Q102" s="265"/>
      <c r="R102" s="157"/>
      <c r="S102" s="157"/>
      <c r="T102" s="157"/>
      <c r="U102" s="157"/>
      <c r="V102" s="157"/>
      <c r="W102" s="157"/>
      <c r="X102" s="157"/>
      <c r="Y102" s="157"/>
      <c r="Z102" s="157"/>
      <c r="AA102" s="175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CG102" s="42"/>
      <c r="CH102" s="42"/>
      <c r="CI102" s="42"/>
      <c r="CJ102" s="42"/>
      <c r="CK102" s="42"/>
      <c r="CL102" s="42"/>
    </row>
    <row r="103" spans="1:90" ht="16.149999999999999" customHeight="1" x14ac:dyDescent="0.2">
      <c r="A103" s="64" t="s">
        <v>106</v>
      </c>
      <c r="B103" s="90">
        <f>SUM(C103:D103)</f>
        <v>0</v>
      </c>
      <c r="C103" s="91">
        <f>SUM(E103+G103+I103+K103+M103)</f>
        <v>0</v>
      </c>
      <c r="D103" s="2">
        <f>SUM(F103+H103+J103+L103+N103)</f>
        <v>0</v>
      </c>
      <c r="E103" s="277"/>
      <c r="F103" s="278"/>
      <c r="G103" s="277"/>
      <c r="H103" s="278"/>
      <c r="I103" s="277"/>
      <c r="J103" s="279"/>
      <c r="K103" s="277"/>
      <c r="L103" s="279"/>
      <c r="M103" s="280"/>
      <c r="N103" s="279"/>
      <c r="O103" s="324"/>
      <c r="P103" s="157"/>
      <c r="Q103" s="265"/>
      <c r="R103" s="157"/>
      <c r="S103" s="157"/>
      <c r="T103" s="157"/>
      <c r="U103" s="157"/>
      <c r="V103" s="157"/>
      <c r="W103" s="157"/>
      <c r="X103" s="157"/>
      <c r="Y103" s="157"/>
      <c r="Z103" s="157"/>
      <c r="AA103" s="175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CG103" s="42"/>
      <c r="CH103" s="42"/>
      <c r="CI103" s="42"/>
      <c r="CJ103" s="42"/>
      <c r="CK103" s="42"/>
      <c r="CL103" s="42"/>
    </row>
    <row r="104" spans="1:90" ht="25.15" customHeight="1" x14ac:dyDescent="0.2">
      <c r="A104" s="17" t="s">
        <v>107</v>
      </c>
      <c r="B104" s="45">
        <f>SUM(C104:D104)</f>
        <v>0</v>
      </c>
      <c r="C104" s="46">
        <f>SUM(E104+G104+I104+K104+M104)</f>
        <v>0</v>
      </c>
      <c r="D104" s="70">
        <f>SUM(F104+H104+J104+L104+N104)</f>
        <v>0</v>
      </c>
      <c r="E104" s="282"/>
      <c r="F104" s="283"/>
      <c r="G104" s="282"/>
      <c r="H104" s="284"/>
      <c r="I104" s="282"/>
      <c r="J104" s="283"/>
      <c r="K104" s="282"/>
      <c r="L104" s="283"/>
      <c r="M104" s="285"/>
      <c r="N104" s="284"/>
      <c r="O104" s="324"/>
      <c r="P104" s="157"/>
      <c r="Q104" s="265"/>
      <c r="R104" s="157"/>
      <c r="S104" s="157"/>
      <c r="T104" s="157"/>
      <c r="U104" s="157"/>
      <c r="V104" s="157"/>
      <c r="W104" s="157"/>
      <c r="X104" s="157"/>
      <c r="Y104" s="157"/>
      <c r="Z104" s="157"/>
      <c r="AA104" s="175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CG104" s="42"/>
      <c r="CH104" s="42"/>
      <c r="CI104" s="42"/>
      <c r="CJ104" s="42"/>
      <c r="CK104" s="42"/>
      <c r="CL104" s="42"/>
    </row>
    <row r="105" spans="1:90" x14ac:dyDescent="0.2">
      <c r="A105" s="271"/>
      <c r="B105" s="157"/>
      <c r="C105" s="265"/>
      <c r="D105" s="157"/>
      <c r="E105" s="157"/>
      <c r="F105" s="157"/>
      <c r="G105" s="157"/>
      <c r="H105" s="157"/>
      <c r="I105" s="157"/>
      <c r="J105" s="157"/>
      <c r="K105" s="157"/>
      <c r="L105" s="157"/>
      <c r="M105" s="175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</row>
    <row r="106" spans="1:90" x14ac:dyDescent="0.2">
      <c r="O106" s="51"/>
      <c r="P106" s="51"/>
      <c r="Q106" s="51"/>
      <c r="R106" s="51"/>
      <c r="S106" s="51"/>
    </row>
    <row r="107" spans="1:90" x14ac:dyDescent="0.2">
      <c r="O107" s="51"/>
      <c r="P107" s="51"/>
      <c r="Q107" s="51"/>
      <c r="R107" s="51"/>
      <c r="S107" s="51"/>
    </row>
    <row r="108" spans="1:90" x14ac:dyDescent="0.2">
      <c r="O108" s="51"/>
      <c r="P108" s="51"/>
      <c r="Q108" s="51"/>
      <c r="R108" s="51"/>
      <c r="S108" s="51"/>
    </row>
    <row r="109" spans="1:90" x14ac:dyDescent="0.2">
      <c r="O109" s="51"/>
      <c r="P109" s="51"/>
      <c r="Q109" s="51"/>
      <c r="R109" s="51"/>
      <c r="S109" s="51"/>
    </row>
    <row r="110" spans="1:90" x14ac:dyDescent="0.2">
      <c r="O110" s="51"/>
      <c r="P110" s="51"/>
      <c r="Q110" s="51"/>
      <c r="R110" s="51"/>
      <c r="S110" s="51"/>
    </row>
    <row r="111" spans="1:90" x14ac:dyDescent="0.2">
      <c r="O111" s="51"/>
      <c r="P111" s="51"/>
      <c r="Q111" s="51"/>
      <c r="R111" s="51"/>
      <c r="S111" s="51"/>
    </row>
    <row r="185" spans="1:104" ht="14.25" customHeight="1" x14ac:dyDescent="0.2"/>
    <row r="186" spans="1:104" s="52" customFormat="1" ht="16.5" hidden="1" customHeight="1" x14ac:dyDescent="0.2">
      <c r="A186" s="52">
        <f>SUM(C23,C24:C26,C30,C43:C44,C49:C70,B103:B104,B82:D89,B98,C35:C38,C74:J77)</f>
        <v>1397</v>
      </c>
      <c r="B186" s="52">
        <f>SUM(CG8:CL104)</f>
        <v>0</v>
      </c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</row>
    <row r="187" spans="1:104" ht="16.5" customHeight="1" x14ac:dyDescent="0.2"/>
    <row r="188" spans="1:104" ht="15.6" customHeight="1" x14ac:dyDescent="0.2"/>
  </sheetData>
  <mergeCells count="124">
    <mergeCell ref="A80:A81"/>
    <mergeCell ref="B80:B81"/>
    <mergeCell ref="C80:C81"/>
    <mergeCell ref="D80:D81"/>
    <mergeCell ref="B91:B92"/>
    <mergeCell ref="C91:D91"/>
    <mergeCell ref="A100:A102"/>
    <mergeCell ref="B100:D101"/>
    <mergeCell ref="E100:M100"/>
    <mergeCell ref="E101:F101"/>
    <mergeCell ref="G101:H101"/>
    <mergeCell ref="I101:J101"/>
    <mergeCell ref="K101:L101"/>
    <mergeCell ref="M101:N101"/>
    <mergeCell ref="A91:A92"/>
    <mergeCell ref="A72:B73"/>
    <mergeCell ref="C72:D72"/>
    <mergeCell ref="E72:F72"/>
    <mergeCell ref="G72:H72"/>
    <mergeCell ref="I72:J72"/>
    <mergeCell ref="A74:B74"/>
    <mergeCell ref="A75:B75"/>
    <mergeCell ref="A76:B76"/>
    <mergeCell ref="A77:B77"/>
    <mergeCell ref="AN46:AN48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F28:AG28"/>
    <mergeCell ref="AH28:AI28"/>
    <mergeCell ref="AJ28:AK28"/>
    <mergeCell ref="AL28:AM28"/>
    <mergeCell ref="C40:E41"/>
    <mergeCell ref="F40:AM40"/>
    <mergeCell ref="AN40:AN42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13:A23"/>
    <mergeCell ref="A25:A26"/>
    <mergeCell ref="A28:A29"/>
    <mergeCell ref="B28:B29"/>
    <mergeCell ref="C28:E28"/>
    <mergeCell ref="F28:G28"/>
    <mergeCell ref="H28:I28"/>
    <mergeCell ref="J28:K28"/>
    <mergeCell ref="L28:M28"/>
    <mergeCell ref="A6:W6"/>
    <mergeCell ref="A10:A12"/>
    <mergeCell ref="B10:B12"/>
    <mergeCell ref="C10:E11"/>
    <mergeCell ref="F10:AM10"/>
    <mergeCell ref="AN10:AN12"/>
    <mergeCell ref="AO10:AO12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49:A54"/>
    <mergeCell ref="A55:A56"/>
    <mergeCell ref="A57:A60"/>
    <mergeCell ref="A61:A62"/>
    <mergeCell ref="A63:A64"/>
    <mergeCell ref="A65:A70"/>
    <mergeCell ref="C33:C34"/>
    <mergeCell ref="A33:A34"/>
    <mergeCell ref="B33:B34"/>
    <mergeCell ref="A35:A36"/>
    <mergeCell ref="A37:A38"/>
    <mergeCell ref="A40:B42"/>
    <mergeCell ref="A45:M45"/>
    <mergeCell ref="A46:B48"/>
    <mergeCell ref="C46:E47"/>
    <mergeCell ref="F46:AM46"/>
  </mergeCells>
  <dataValidations count="2">
    <dataValidation allowBlank="1" showInputMessage="1" showErrorMessage="1" errorTitle="ERROR" error="Por Favor ingrese solo Números." sqref="E105:N1048576 K71:N102 C78:D81 A1:A1048576 B98:D1048576 B90:D92 F31:AM42 F45:AN48 F71:J73 E78:J102 D1:E73 F27:AM29 O71:AN1048576 C39:C73 C1:C34 AN27:AN42 B31:B81 B1:B29 F23:AO23 AP1:XFD1048576 AO27:AO1048576 F1:AO12" xr:uid="{00000000-0002-0000-0400-000000000000}"/>
    <dataValidation type="whole" allowBlank="1" showInputMessage="1" showErrorMessage="1" errorTitle="Error de ingreso" error="Debe ingresar sólo números enteros positivos." sqref="F13:AO22 F24:AO26 B30 F30:AM30 F43:AN44 C35:C38 F49:AN70 C74:J77 B82:D89 B93:D97 E103:N104" xr:uid="{00000000-0002-0000-0400-000001000000}">
      <formula1>0</formula1>
      <formula2>1000000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Z18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8.140625" style="37" customWidth="1"/>
    <col min="2" max="2" width="23.28515625" style="37" customWidth="1"/>
    <col min="3" max="3" width="14.85546875" style="37" customWidth="1"/>
    <col min="4" max="4" width="16.28515625" style="37" customWidth="1"/>
    <col min="5" max="73" width="11.42578125" style="37"/>
    <col min="74" max="75" width="12.140625" style="37" customWidth="1"/>
    <col min="76" max="77" width="12.140625" style="38" customWidth="1"/>
    <col min="78" max="78" width="12.28515625" style="38" customWidth="1"/>
    <col min="79" max="104" width="12.28515625" style="39" hidden="1" customWidth="1"/>
    <col min="105" max="105" width="12.28515625" style="37" customWidth="1"/>
    <col min="106" max="16384" width="11.42578125" style="37"/>
  </cols>
  <sheetData>
    <row r="1" spans="1:90" ht="16.149999999999999" customHeight="1" x14ac:dyDescent="0.2">
      <c r="A1" s="36" t="s">
        <v>0</v>
      </c>
    </row>
    <row r="2" spans="1:90" ht="16.149999999999999" customHeight="1" x14ac:dyDescent="0.2">
      <c r="A2" s="36" t="str">
        <f>CONCATENATE("COMUNA: ",[6]NOMBRE!B2," - ","( ",[6]NOMBRE!C2,[6]NOMBRE!D2,[6]NOMBRE!E2,[6]NOMBRE!F2,[6]NOMBRE!G2," )")</f>
        <v>COMUNA: LINARES - ( 07401 )</v>
      </c>
    </row>
    <row r="3" spans="1:90" ht="16.149999999999999" customHeight="1" x14ac:dyDescent="0.2">
      <c r="A3" s="36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</row>
    <row r="4" spans="1:90" ht="16.149999999999999" customHeight="1" x14ac:dyDescent="0.2">
      <c r="A4" s="36" t="str">
        <f>CONCATENATE("MES: ",[6]NOMBRE!B6," - ","( ",[6]NOMBRE!C6,[6]NOMBRE!D6," )")</f>
        <v>MES: MAYO - ( 05 )</v>
      </c>
    </row>
    <row r="5" spans="1:90" ht="16.149999999999999" customHeight="1" x14ac:dyDescent="0.2">
      <c r="A5" s="36" t="str">
        <f>CONCATENATE("AÑO: ",[6]NOMBRE!B7)</f>
        <v>AÑO: 2018</v>
      </c>
    </row>
    <row r="6" spans="1:90" ht="15" x14ac:dyDescent="0.2">
      <c r="A6" s="584" t="s">
        <v>30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spans="1:90" ht="15" x14ac:dyDescent="0.2">
      <c r="A7" s="38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1:90" ht="31.15" customHeight="1" x14ac:dyDescent="0.2">
      <c r="A8" s="103" t="s">
        <v>31</v>
      </c>
      <c r="B8" s="104"/>
      <c r="C8" s="105"/>
      <c r="D8" s="105"/>
      <c r="E8" s="105"/>
      <c r="F8" s="105"/>
      <c r="G8" s="105"/>
      <c r="H8" s="105"/>
      <c r="I8" s="106"/>
      <c r="J8" s="104"/>
      <c r="K8" s="107"/>
      <c r="L8" s="105"/>
      <c r="M8" s="56"/>
      <c r="N8" s="56"/>
      <c r="O8" s="56"/>
      <c r="P8" s="56"/>
      <c r="Q8" s="56"/>
      <c r="R8" s="56"/>
      <c r="S8" s="56"/>
      <c r="T8" s="56"/>
      <c r="U8" s="56"/>
      <c r="V8" s="108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CG8" s="42"/>
      <c r="CH8" s="42"/>
      <c r="CI8" s="42"/>
      <c r="CJ8" s="42"/>
      <c r="CK8" s="42"/>
      <c r="CL8" s="42"/>
    </row>
    <row r="9" spans="1:90" ht="31.15" customHeight="1" x14ac:dyDescent="0.2">
      <c r="A9" s="109" t="s">
        <v>32</v>
      </c>
      <c r="B9" s="110"/>
      <c r="C9" s="110"/>
      <c r="D9" s="110"/>
      <c r="E9" s="110"/>
      <c r="F9" s="110"/>
      <c r="G9" s="110"/>
      <c r="H9" s="110"/>
      <c r="I9" s="110"/>
      <c r="J9" s="110"/>
      <c r="K9" s="111"/>
      <c r="L9" s="110"/>
      <c r="M9" s="112"/>
      <c r="N9" s="112"/>
      <c r="O9" s="56"/>
      <c r="P9" s="56"/>
      <c r="Q9" s="56"/>
      <c r="R9" s="56"/>
      <c r="S9" s="56"/>
      <c r="T9" s="56"/>
      <c r="U9" s="56"/>
      <c r="V9" s="108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8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CG9" s="42"/>
      <c r="CH9" s="42"/>
      <c r="CI9" s="42"/>
      <c r="CJ9" s="42"/>
      <c r="CK9" s="42"/>
      <c r="CL9" s="42"/>
    </row>
    <row r="10" spans="1:90" ht="25.15" customHeight="1" x14ac:dyDescent="0.2">
      <c r="A10" s="620" t="s">
        <v>19</v>
      </c>
      <c r="B10" s="620" t="s">
        <v>33</v>
      </c>
      <c r="C10" s="629" t="s">
        <v>28</v>
      </c>
      <c r="D10" s="630"/>
      <c r="E10" s="631"/>
      <c r="F10" s="632" t="s">
        <v>29</v>
      </c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3"/>
      <c r="AL10" s="633"/>
      <c r="AM10" s="634"/>
      <c r="AN10" s="631" t="s">
        <v>1</v>
      </c>
      <c r="AO10" s="635" t="s">
        <v>18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CG10" s="42"/>
      <c r="CH10" s="42"/>
      <c r="CI10" s="42"/>
      <c r="CJ10" s="42"/>
      <c r="CK10" s="42"/>
      <c r="CL10" s="42"/>
    </row>
    <row r="11" spans="1:90" ht="19.5" customHeight="1" x14ac:dyDescent="0.2">
      <c r="A11" s="585"/>
      <c r="B11" s="585"/>
      <c r="C11" s="589"/>
      <c r="D11" s="590"/>
      <c r="E11" s="591"/>
      <c r="F11" s="632" t="s">
        <v>22</v>
      </c>
      <c r="G11" s="634"/>
      <c r="H11" s="632" t="s">
        <v>23</v>
      </c>
      <c r="I11" s="634"/>
      <c r="J11" s="632" t="s">
        <v>24</v>
      </c>
      <c r="K11" s="634"/>
      <c r="L11" s="632" t="s">
        <v>21</v>
      </c>
      <c r="M11" s="634"/>
      <c r="N11" s="632" t="s">
        <v>20</v>
      </c>
      <c r="O11" s="634"/>
      <c r="P11" s="636" t="s">
        <v>2</v>
      </c>
      <c r="Q11" s="637"/>
      <c r="R11" s="636" t="s">
        <v>3</v>
      </c>
      <c r="S11" s="637"/>
      <c r="T11" s="636" t="s">
        <v>4</v>
      </c>
      <c r="U11" s="637"/>
      <c r="V11" s="636" t="s">
        <v>5</v>
      </c>
      <c r="W11" s="637"/>
      <c r="X11" s="636" t="s">
        <v>6</v>
      </c>
      <c r="Y11" s="637"/>
      <c r="Z11" s="636" t="s">
        <v>7</v>
      </c>
      <c r="AA11" s="637"/>
      <c r="AB11" s="636" t="s">
        <v>8</v>
      </c>
      <c r="AC11" s="637"/>
      <c r="AD11" s="636" t="s">
        <v>9</v>
      </c>
      <c r="AE11" s="637"/>
      <c r="AF11" s="636" t="s">
        <v>10</v>
      </c>
      <c r="AG11" s="637"/>
      <c r="AH11" s="636" t="s">
        <v>11</v>
      </c>
      <c r="AI11" s="637"/>
      <c r="AJ11" s="636" t="s">
        <v>12</v>
      </c>
      <c r="AK11" s="637"/>
      <c r="AL11" s="636" t="s">
        <v>13</v>
      </c>
      <c r="AM11" s="637"/>
      <c r="AN11" s="595"/>
      <c r="AO11" s="597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CG11" s="42"/>
      <c r="CH11" s="42"/>
      <c r="CI11" s="42"/>
      <c r="CJ11" s="42"/>
      <c r="CK11" s="42"/>
      <c r="CL11" s="42"/>
    </row>
    <row r="12" spans="1:90" ht="19.5" customHeight="1" x14ac:dyDescent="0.2">
      <c r="A12" s="569"/>
      <c r="B12" s="569"/>
      <c r="C12" s="325" t="s">
        <v>14</v>
      </c>
      <c r="D12" s="326" t="s">
        <v>15</v>
      </c>
      <c r="E12" s="388" t="s">
        <v>16</v>
      </c>
      <c r="F12" s="32" t="s">
        <v>15</v>
      </c>
      <c r="G12" s="388" t="s">
        <v>16</v>
      </c>
      <c r="H12" s="32" t="s">
        <v>15</v>
      </c>
      <c r="I12" s="388" t="s">
        <v>16</v>
      </c>
      <c r="J12" s="32" t="s">
        <v>15</v>
      </c>
      <c r="K12" s="388" t="s">
        <v>16</v>
      </c>
      <c r="L12" s="32" t="s">
        <v>15</v>
      </c>
      <c r="M12" s="388" t="s">
        <v>16</v>
      </c>
      <c r="N12" s="32" t="s">
        <v>15</v>
      </c>
      <c r="O12" s="388" t="s">
        <v>16</v>
      </c>
      <c r="P12" s="32" t="s">
        <v>15</v>
      </c>
      <c r="Q12" s="388" t="s">
        <v>16</v>
      </c>
      <c r="R12" s="32" t="s">
        <v>15</v>
      </c>
      <c r="S12" s="388" t="s">
        <v>16</v>
      </c>
      <c r="T12" s="32" t="s">
        <v>15</v>
      </c>
      <c r="U12" s="388" t="s">
        <v>16</v>
      </c>
      <c r="V12" s="32" t="s">
        <v>15</v>
      </c>
      <c r="W12" s="388" t="s">
        <v>16</v>
      </c>
      <c r="X12" s="32" t="s">
        <v>15</v>
      </c>
      <c r="Y12" s="388" t="s">
        <v>16</v>
      </c>
      <c r="Z12" s="32" t="s">
        <v>15</v>
      </c>
      <c r="AA12" s="388" t="s">
        <v>16</v>
      </c>
      <c r="AB12" s="32" t="s">
        <v>15</v>
      </c>
      <c r="AC12" s="388" t="s">
        <v>16</v>
      </c>
      <c r="AD12" s="32" t="s">
        <v>15</v>
      </c>
      <c r="AE12" s="388" t="s">
        <v>16</v>
      </c>
      <c r="AF12" s="32" t="s">
        <v>15</v>
      </c>
      <c r="AG12" s="388" t="s">
        <v>16</v>
      </c>
      <c r="AH12" s="32" t="s">
        <v>15</v>
      </c>
      <c r="AI12" s="388" t="s">
        <v>16</v>
      </c>
      <c r="AJ12" s="32" t="s">
        <v>15</v>
      </c>
      <c r="AK12" s="388" t="s">
        <v>16</v>
      </c>
      <c r="AL12" s="32" t="s">
        <v>15</v>
      </c>
      <c r="AM12" s="388" t="s">
        <v>16</v>
      </c>
      <c r="AN12" s="591"/>
      <c r="AO12" s="598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CG12" s="42"/>
      <c r="CH12" s="42"/>
      <c r="CI12" s="42"/>
      <c r="CJ12" s="42"/>
      <c r="CK12" s="42"/>
      <c r="CL12" s="42"/>
    </row>
    <row r="13" spans="1:90" ht="16.149999999999999" customHeight="1" x14ac:dyDescent="0.2">
      <c r="A13" s="619" t="s">
        <v>34</v>
      </c>
      <c r="B13" s="65" t="s">
        <v>35</v>
      </c>
      <c r="C13" s="90">
        <f t="shared" ref="C13:C26" si="0">SUM(D13+E13)</f>
        <v>0</v>
      </c>
      <c r="D13" s="91">
        <f t="shared" ref="D13:D26" si="1">SUM(F13+H13+J13+L13+N13+P13+R13+T13+V13+X13+Z13+AB13+AD13+AF13+AH13+AJ13+AL13)</f>
        <v>0</v>
      </c>
      <c r="E13" s="2">
        <f t="shared" ref="E13:E26" si="2">SUM(G13+I13+K13+M13+O13+Q13+S13+U13+W13+Y13+AA13+AC13+AE13+AG13+AI13+AK13+AM13)</f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5">
        <v>0</v>
      </c>
      <c r="L13" s="3">
        <v>0</v>
      </c>
      <c r="M13" s="5">
        <v>0</v>
      </c>
      <c r="N13" s="3">
        <v>0</v>
      </c>
      <c r="O13" s="5">
        <v>0</v>
      </c>
      <c r="P13" s="3">
        <v>0</v>
      </c>
      <c r="Q13" s="5">
        <v>0</v>
      </c>
      <c r="R13" s="3">
        <v>0</v>
      </c>
      <c r="S13" s="5">
        <v>0</v>
      </c>
      <c r="T13" s="3">
        <v>0</v>
      </c>
      <c r="U13" s="5">
        <v>0</v>
      </c>
      <c r="V13" s="3">
        <v>0</v>
      </c>
      <c r="W13" s="5">
        <v>0</v>
      </c>
      <c r="X13" s="3">
        <v>0</v>
      </c>
      <c r="Y13" s="5">
        <v>0</v>
      </c>
      <c r="Z13" s="3">
        <v>0</v>
      </c>
      <c r="AA13" s="5">
        <v>0</v>
      </c>
      <c r="AB13" s="3">
        <v>0</v>
      </c>
      <c r="AC13" s="5">
        <v>0</v>
      </c>
      <c r="AD13" s="3">
        <v>0</v>
      </c>
      <c r="AE13" s="5">
        <v>0</v>
      </c>
      <c r="AF13" s="3">
        <v>0</v>
      </c>
      <c r="AG13" s="5">
        <v>0</v>
      </c>
      <c r="AH13" s="3">
        <v>0</v>
      </c>
      <c r="AI13" s="5">
        <v>0</v>
      </c>
      <c r="AJ13" s="3">
        <v>0</v>
      </c>
      <c r="AK13" s="5">
        <v>0</v>
      </c>
      <c r="AL13" s="21">
        <v>0</v>
      </c>
      <c r="AM13" s="5">
        <v>0</v>
      </c>
      <c r="AN13" s="4">
        <v>0</v>
      </c>
      <c r="AO13" s="4">
        <v>0</v>
      </c>
      <c r="AP13" s="6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40"/>
      <c r="BC13" s="40"/>
      <c r="BD13" s="40"/>
      <c r="CB13" s="41"/>
      <c r="CG13" s="42">
        <v>0</v>
      </c>
      <c r="CH13" s="42">
        <v>0</v>
      </c>
      <c r="CI13" s="42">
        <v>0</v>
      </c>
      <c r="CJ13" s="42"/>
      <c r="CK13" s="42"/>
      <c r="CL13" s="42"/>
    </row>
    <row r="14" spans="1:90" ht="16.149999999999999" customHeight="1" x14ac:dyDescent="0.2">
      <c r="A14" s="601"/>
      <c r="B14" s="66" t="s">
        <v>36</v>
      </c>
      <c r="C14" s="114">
        <f t="shared" si="0"/>
        <v>32</v>
      </c>
      <c r="D14" s="115">
        <f t="shared" si="1"/>
        <v>17</v>
      </c>
      <c r="E14" s="69">
        <f t="shared" si="2"/>
        <v>15</v>
      </c>
      <c r="F14" s="7">
        <v>1</v>
      </c>
      <c r="G14" s="14">
        <v>0</v>
      </c>
      <c r="H14" s="7">
        <v>9</v>
      </c>
      <c r="I14" s="14">
        <v>5</v>
      </c>
      <c r="J14" s="7">
        <v>3</v>
      </c>
      <c r="K14" s="8">
        <v>2</v>
      </c>
      <c r="L14" s="7">
        <v>2</v>
      </c>
      <c r="M14" s="8">
        <v>4</v>
      </c>
      <c r="N14" s="7">
        <v>0</v>
      </c>
      <c r="O14" s="8">
        <v>0</v>
      </c>
      <c r="P14" s="7">
        <v>0</v>
      </c>
      <c r="Q14" s="8">
        <v>0</v>
      </c>
      <c r="R14" s="7">
        <v>0</v>
      </c>
      <c r="S14" s="8">
        <v>0</v>
      </c>
      <c r="T14" s="7">
        <v>2</v>
      </c>
      <c r="U14" s="8">
        <v>1</v>
      </c>
      <c r="V14" s="7">
        <v>0</v>
      </c>
      <c r="W14" s="8">
        <v>0</v>
      </c>
      <c r="X14" s="7">
        <v>0</v>
      </c>
      <c r="Y14" s="8">
        <v>0</v>
      </c>
      <c r="Z14" s="7">
        <v>0</v>
      </c>
      <c r="AA14" s="8">
        <v>3</v>
      </c>
      <c r="AB14" s="7">
        <v>0</v>
      </c>
      <c r="AC14" s="8">
        <v>0</v>
      </c>
      <c r="AD14" s="7">
        <v>0</v>
      </c>
      <c r="AE14" s="8">
        <v>0</v>
      </c>
      <c r="AF14" s="7">
        <v>0</v>
      </c>
      <c r="AG14" s="8">
        <v>0</v>
      </c>
      <c r="AH14" s="7">
        <v>0</v>
      </c>
      <c r="AI14" s="8">
        <v>0</v>
      </c>
      <c r="AJ14" s="7">
        <v>0</v>
      </c>
      <c r="AK14" s="8">
        <v>0</v>
      </c>
      <c r="AL14" s="15">
        <v>0</v>
      </c>
      <c r="AM14" s="8">
        <v>0</v>
      </c>
      <c r="AN14" s="14">
        <v>32</v>
      </c>
      <c r="AO14" s="14">
        <v>0</v>
      </c>
      <c r="AP14" s="6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40"/>
      <c r="BC14" s="40"/>
      <c r="BD14" s="40"/>
      <c r="CA14" s="41"/>
      <c r="CB14" s="41"/>
      <c r="CG14" s="42">
        <v>0</v>
      </c>
      <c r="CH14" s="42">
        <v>0</v>
      </c>
      <c r="CI14" s="42">
        <v>0</v>
      </c>
      <c r="CJ14" s="42"/>
      <c r="CK14" s="42"/>
      <c r="CL14" s="42"/>
    </row>
    <row r="15" spans="1:90" ht="16.149999999999999" customHeight="1" x14ac:dyDescent="0.2">
      <c r="A15" s="601"/>
      <c r="B15" s="66" t="s">
        <v>37</v>
      </c>
      <c r="C15" s="114">
        <f t="shared" si="0"/>
        <v>478</v>
      </c>
      <c r="D15" s="115">
        <f t="shared" si="1"/>
        <v>183</v>
      </c>
      <c r="E15" s="69">
        <f t="shared" si="2"/>
        <v>295</v>
      </c>
      <c r="F15" s="7">
        <v>0</v>
      </c>
      <c r="G15" s="14">
        <v>0</v>
      </c>
      <c r="H15" s="7">
        <v>1</v>
      </c>
      <c r="I15" s="14">
        <v>1</v>
      </c>
      <c r="J15" s="7">
        <v>0</v>
      </c>
      <c r="K15" s="8">
        <v>0</v>
      </c>
      <c r="L15" s="7">
        <v>3</v>
      </c>
      <c r="M15" s="8">
        <v>3</v>
      </c>
      <c r="N15" s="7">
        <v>13</v>
      </c>
      <c r="O15" s="8">
        <v>1</v>
      </c>
      <c r="P15" s="7">
        <v>20</v>
      </c>
      <c r="Q15" s="8">
        <v>12</v>
      </c>
      <c r="R15" s="7">
        <v>24</v>
      </c>
      <c r="S15" s="8">
        <v>5</v>
      </c>
      <c r="T15" s="7">
        <v>16</v>
      </c>
      <c r="U15" s="8">
        <v>16</v>
      </c>
      <c r="V15" s="7">
        <v>14</v>
      </c>
      <c r="W15" s="8">
        <v>37</v>
      </c>
      <c r="X15" s="7">
        <v>21</v>
      </c>
      <c r="Y15" s="8">
        <v>38</v>
      </c>
      <c r="Z15" s="7">
        <v>14</v>
      </c>
      <c r="AA15" s="8">
        <v>47</v>
      </c>
      <c r="AB15" s="7">
        <v>25</v>
      </c>
      <c r="AC15" s="8">
        <v>38</v>
      </c>
      <c r="AD15" s="7">
        <v>10</v>
      </c>
      <c r="AE15" s="8">
        <v>41</v>
      </c>
      <c r="AF15" s="7">
        <v>14</v>
      </c>
      <c r="AG15" s="8">
        <v>26</v>
      </c>
      <c r="AH15" s="7">
        <v>4</v>
      </c>
      <c r="AI15" s="8">
        <v>11</v>
      </c>
      <c r="AJ15" s="7">
        <v>4</v>
      </c>
      <c r="AK15" s="8">
        <v>11</v>
      </c>
      <c r="AL15" s="15">
        <v>0</v>
      </c>
      <c r="AM15" s="8">
        <v>8</v>
      </c>
      <c r="AN15" s="14">
        <v>478</v>
      </c>
      <c r="AO15" s="14">
        <v>0</v>
      </c>
      <c r="AP15" s="6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40"/>
      <c r="BC15" s="40"/>
      <c r="BD15" s="40"/>
      <c r="CG15" s="42">
        <v>0</v>
      </c>
      <c r="CH15" s="42">
        <v>0</v>
      </c>
      <c r="CI15" s="42">
        <v>0</v>
      </c>
      <c r="CJ15" s="42"/>
      <c r="CK15" s="42"/>
      <c r="CL15" s="42"/>
    </row>
    <row r="16" spans="1:90" ht="16.149999999999999" customHeight="1" x14ac:dyDescent="0.2">
      <c r="A16" s="601"/>
      <c r="B16" s="66" t="s">
        <v>38</v>
      </c>
      <c r="C16" s="114">
        <f t="shared" si="0"/>
        <v>0</v>
      </c>
      <c r="D16" s="115">
        <f t="shared" si="1"/>
        <v>0</v>
      </c>
      <c r="E16" s="69">
        <f t="shared" si="2"/>
        <v>0</v>
      </c>
      <c r="F16" s="7"/>
      <c r="G16" s="14"/>
      <c r="H16" s="7"/>
      <c r="I16" s="14"/>
      <c r="J16" s="7"/>
      <c r="K16" s="8"/>
      <c r="L16" s="7"/>
      <c r="M16" s="8"/>
      <c r="N16" s="7"/>
      <c r="O16" s="8"/>
      <c r="P16" s="7"/>
      <c r="Q16" s="8"/>
      <c r="R16" s="7"/>
      <c r="S16" s="8"/>
      <c r="T16" s="7"/>
      <c r="U16" s="8"/>
      <c r="V16" s="7"/>
      <c r="W16" s="8"/>
      <c r="X16" s="7"/>
      <c r="Y16" s="8"/>
      <c r="Z16" s="7"/>
      <c r="AA16" s="8"/>
      <c r="AB16" s="7"/>
      <c r="AC16" s="8"/>
      <c r="AD16" s="7"/>
      <c r="AE16" s="8"/>
      <c r="AF16" s="7"/>
      <c r="AG16" s="8"/>
      <c r="AH16" s="7"/>
      <c r="AI16" s="8"/>
      <c r="AJ16" s="7"/>
      <c r="AK16" s="8"/>
      <c r="AL16" s="15"/>
      <c r="AM16" s="8"/>
      <c r="AN16" s="14"/>
      <c r="AO16" s="14"/>
      <c r="AP16" s="6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40"/>
      <c r="BC16" s="40"/>
      <c r="BD16" s="40"/>
      <c r="CB16" s="41"/>
      <c r="CG16" s="42">
        <v>0</v>
      </c>
      <c r="CH16" s="42">
        <v>0</v>
      </c>
      <c r="CI16" s="42">
        <v>0</v>
      </c>
      <c r="CJ16" s="42"/>
      <c r="CK16" s="42"/>
      <c r="CL16" s="42"/>
    </row>
    <row r="17" spans="1:90" ht="16.149999999999999" customHeight="1" x14ac:dyDescent="0.2">
      <c r="A17" s="601"/>
      <c r="B17" s="66" t="s">
        <v>39</v>
      </c>
      <c r="C17" s="114">
        <f t="shared" si="0"/>
        <v>180</v>
      </c>
      <c r="D17" s="115">
        <f t="shared" si="1"/>
        <v>90</v>
      </c>
      <c r="E17" s="69">
        <f t="shared" si="2"/>
        <v>90</v>
      </c>
      <c r="F17" s="7">
        <v>0</v>
      </c>
      <c r="G17" s="14">
        <v>0</v>
      </c>
      <c r="H17" s="7">
        <v>8</v>
      </c>
      <c r="I17" s="14">
        <v>0</v>
      </c>
      <c r="J17" s="7">
        <v>19</v>
      </c>
      <c r="K17" s="8">
        <v>5</v>
      </c>
      <c r="L17" s="7">
        <v>6</v>
      </c>
      <c r="M17" s="8">
        <v>6</v>
      </c>
      <c r="N17" s="7">
        <v>10</v>
      </c>
      <c r="O17" s="8">
        <v>1</v>
      </c>
      <c r="P17" s="7">
        <v>4</v>
      </c>
      <c r="Q17" s="8">
        <v>9</v>
      </c>
      <c r="R17" s="7">
        <v>2</v>
      </c>
      <c r="S17" s="8">
        <v>2</v>
      </c>
      <c r="T17" s="7">
        <v>8</v>
      </c>
      <c r="U17" s="8">
        <v>6</v>
      </c>
      <c r="V17" s="7">
        <v>2</v>
      </c>
      <c r="W17" s="8">
        <v>17</v>
      </c>
      <c r="X17" s="7">
        <v>4</v>
      </c>
      <c r="Y17" s="8">
        <v>5</v>
      </c>
      <c r="Z17" s="7">
        <v>8</v>
      </c>
      <c r="AA17" s="8">
        <v>13</v>
      </c>
      <c r="AB17" s="7">
        <v>9</v>
      </c>
      <c r="AC17" s="8">
        <v>5</v>
      </c>
      <c r="AD17" s="7">
        <v>1</v>
      </c>
      <c r="AE17" s="8">
        <v>8</v>
      </c>
      <c r="AF17" s="7">
        <v>7</v>
      </c>
      <c r="AG17" s="8">
        <v>6</v>
      </c>
      <c r="AH17" s="7">
        <v>0</v>
      </c>
      <c r="AI17" s="8">
        <v>7</v>
      </c>
      <c r="AJ17" s="7">
        <v>2</v>
      </c>
      <c r="AK17" s="8">
        <v>0</v>
      </c>
      <c r="AL17" s="15">
        <v>0</v>
      </c>
      <c r="AM17" s="8">
        <v>0</v>
      </c>
      <c r="AN17" s="14">
        <v>180</v>
      </c>
      <c r="AO17" s="14">
        <v>0</v>
      </c>
      <c r="AP17" s="6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40"/>
      <c r="BC17" s="40"/>
      <c r="BD17" s="40"/>
      <c r="CG17" s="42">
        <v>0</v>
      </c>
      <c r="CH17" s="42">
        <v>0</v>
      </c>
      <c r="CI17" s="42">
        <v>0</v>
      </c>
      <c r="CJ17" s="42"/>
      <c r="CK17" s="42"/>
      <c r="CL17" s="42"/>
    </row>
    <row r="18" spans="1:90" ht="16.149999999999999" customHeight="1" x14ac:dyDescent="0.2">
      <c r="A18" s="601"/>
      <c r="B18" s="66" t="s">
        <v>40</v>
      </c>
      <c r="C18" s="114">
        <f t="shared" si="0"/>
        <v>0</v>
      </c>
      <c r="D18" s="115">
        <f t="shared" si="1"/>
        <v>0</v>
      </c>
      <c r="E18" s="69">
        <f t="shared" si="2"/>
        <v>0</v>
      </c>
      <c r="F18" s="7"/>
      <c r="G18" s="14"/>
      <c r="H18" s="7"/>
      <c r="I18" s="14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15"/>
      <c r="AM18" s="8"/>
      <c r="AN18" s="14"/>
      <c r="AO18" s="14"/>
      <c r="AP18" s="6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40"/>
      <c r="BC18" s="40"/>
      <c r="BD18" s="40"/>
      <c r="CG18" s="42">
        <v>0</v>
      </c>
      <c r="CH18" s="42">
        <v>0</v>
      </c>
      <c r="CI18" s="42">
        <v>0</v>
      </c>
      <c r="CJ18" s="42"/>
      <c r="CK18" s="42"/>
      <c r="CL18" s="42"/>
    </row>
    <row r="19" spans="1:90" ht="16.149999999999999" customHeight="1" x14ac:dyDescent="0.2">
      <c r="A19" s="601"/>
      <c r="B19" s="66" t="s">
        <v>41</v>
      </c>
      <c r="C19" s="116">
        <f t="shared" si="0"/>
        <v>0</v>
      </c>
      <c r="D19" s="117">
        <f t="shared" si="1"/>
        <v>0</v>
      </c>
      <c r="E19" s="23">
        <f t="shared" si="2"/>
        <v>0</v>
      </c>
      <c r="F19" s="24"/>
      <c r="G19" s="25"/>
      <c r="H19" s="24"/>
      <c r="I19" s="25"/>
      <c r="J19" s="24"/>
      <c r="K19" s="26"/>
      <c r="L19" s="24"/>
      <c r="M19" s="26"/>
      <c r="N19" s="24"/>
      <c r="O19" s="26"/>
      <c r="P19" s="24"/>
      <c r="Q19" s="26"/>
      <c r="R19" s="24"/>
      <c r="S19" s="26"/>
      <c r="T19" s="24"/>
      <c r="U19" s="26"/>
      <c r="V19" s="24"/>
      <c r="W19" s="26"/>
      <c r="X19" s="24"/>
      <c r="Y19" s="26"/>
      <c r="Z19" s="24"/>
      <c r="AA19" s="26"/>
      <c r="AB19" s="24"/>
      <c r="AC19" s="26"/>
      <c r="AD19" s="24"/>
      <c r="AE19" s="26"/>
      <c r="AF19" s="24"/>
      <c r="AG19" s="26"/>
      <c r="AH19" s="24"/>
      <c r="AI19" s="26"/>
      <c r="AJ19" s="24"/>
      <c r="AK19" s="26"/>
      <c r="AL19" s="27"/>
      <c r="AM19" s="26"/>
      <c r="AN19" s="25"/>
      <c r="AO19" s="25"/>
      <c r="AP19" s="6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40"/>
      <c r="BC19" s="40"/>
      <c r="BD19" s="40"/>
      <c r="CG19" s="42">
        <v>0</v>
      </c>
      <c r="CH19" s="42">
        <v>0</v>
      </c>
      <c r="CI19" s="42">
        <v>0</v>
      </c>
      <c r="CJ19" s="42"/>
      <c r="CK19" s="42"/>
      <c r="CL19" s="42"/>
    </row>
    <row r="20" spans="1:90" ht="25.15" customHeight="1" x14ac:dyDescent="0.2">
      <c r="A20" s="601"/>
      <c r="B20" s="66" t="s">
        <v>42</v>
      </c>
      <c r="C20" s="116">
        <f t="shared" si="0"/>
        <v>0</v>
      </c>
      <c r="D20" s="117">
        <f t="shared" si="1"/>
        <v>0</v>
      </c>
      <c r="E20" s="23">
        <f t="shared" si="2"/>
        <v>0</v>
      </c>
      <c r="F20" s="24"/>
      <c r="G20" s="25"/>
      <c r="H20" s="24"/>
      <c r="I20" s="25"/>
      <c r="J20" s="24"/>
      <c r="K20" s="26"/>
      <c r="L20" s="24"/>
      <c r="M20" s="26"/>
      <c r="N20" s="24"/>
      <c r="O20" s="26"/>
      <c r="P20" s="24"/>
      <c r="Q20" s="26"/>
      <c r="R20" s="24"/>
      <c r="S20" s="26"/>
      <c r="T20" s="24"/>
      <c r="U20" s="26"/>
      <c r="V20" s="24"/>
      <c r="W20" s="26"/>
      <c r="X20" s="24"/>
      <c r="Y20" s="26"/>
      <c r="Z20" s="24"/>
      <c r="AA20" s="26"/>
      <c r="AB20" s="24"/>
      <c r="AC20" s="26"/>
      <c r="AD20" s="24"/>
      <c r="AE20" s="26"/>
      <c r="AF20" s="24"/>
      <c r="AG20" s="26"/>
      <c r="AH20" s="24"/>
      <c r="AI20" s="26"/>
      <c r="AJ20" s="24"/>
      <c r="AK20" s="26"/>
      <c r="AL20" s="27"/>
      <c r="AM20" s="26"/>
      <c r="AN20" s="25"/>
      <c r="AO20" s="25"/>
      <c r="AP20" s="6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40"/>
      <c r="BC20" s="40"/>
      <c r="BD20" s="40"/>
      <c r="CG20" s="42">
        <v>0</v>
      </c>
      <c r="CH20" s="42">
        <v>0</v>
      </c>
      <c r="CI20" s="42">
        <v>0</v>
      </c>
      <c r="CJ20" s="42"/>
      <c r="CK20" s="42"/>
      <c r="CL20" s="42"/>
    </row>
    <row r="21" spans="1:90" ht="16.149999999999999" customHeight="1" x14ac:dyDescent="0.2">
      <c r="A21" s="601"/>
      <c r="B21" s="66" t="s">
        <v>43</v>
      </c>
      <c r="C21" s="116">
        <f t="shared" si="0"/>
        <v>0</v>
      </c>
      <c r="D21" s="117">
        <f t="shared" si="1"/>
        <v>0</v>
      </c>
      <c r="E21" s="23">
        <f t="shared" si="2"/>
        <v>0</v>
      </c>
      <c r="F21" s="24"/>
      <c r="G21" s="25"/>
      <c r="H21" s="24"/>
      <c r="I21" s="25"/>
      <c r="J21" s="24"/>
      <c r="K21" s="26"/>
      <c r="L21" s="24"/>
      <c r="M21" s="26"/>
      <c r="N21" s="24"/>
      <c r="O21" s="26"/>
      <c r="P21" s="24"/>
      <c r="Q21" s="26"/>
      <c r="R21" s="24"/>
      <c r="S21" s="26"/>
      <c r="T21" s="24"/>
      <c r="U21" s="26"/>
      <c r="V21" s="24"/>
      <c r="W21" s="26"/>
      <c r="X21" s="24"/>
      <c r="Y21" s="26"/>
      <c r="Z21" s="24"/>
      <c r="AA21" s="26"/>
      <c r="AB21" s="24"/>
      <c r="AC21" s="26"/>
      <c r="AD21" s="24"/>
      <c r="AE21" s="26"/>
      <c r="AF21" s="24"/>
      <c r="AG21" s="26"/>
      <c r="AH21" s="24"/>
      <c r="AI21" s="26"/>
      <c r="AJ21" s="24"/>
      <c r="AK21" s="26"/>
      <c r="AL21" s="27"/>
      <c r="AM21" s="26"/>
      <c r="AN21" s="25"/>
      <c r="AO21" s="25"/>
      <c r="AP21" s="6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40"/>
      <c r="BC21" s="40"/>
      <c r="BD21" s="40"/>
      <c r="CG21" s="42">
        <v>0</v>
      </c>
      <c r="CH21" s="42">
        <v>0</v>
      </c>
      <c r="CI21" s="42">
        <v>0</v>
      </c>
      <c r="CJ21" s="42"/>
      <c r="CK21" s="42"/>
      <c r="CL21" s="42"/>
    </row>
    <row r="22" spans="1:90" ht="36" customHeight="1" x14ac:dyDescent="0.2">
      <c r="A22" s="601"/>
      <c r="B22" s="66" t="s">
        <v>44</v>
      </c>
      <c r="C22" s="116">
        <f t="shared" si="0"/>
        <v>0</v>
      </c>
      <c r="D22" s="87">
        <f t="shared" si="1"/>
        <v>0</v>
      </c>
      <c r="E22" s="23">
        <f t="shared" si="2"/>
        <v>0</v>
      </c>
      <c r="F22" s="24"/>
      <c r="G22" s="25"/>
      <c r="H22" s="24"/>
      <c r="I22" s="25"/>
      <c r="J22" s="24"/>
      <c r="K22" s="26"/>
      <c r="L22" s="24"/>
      <c r="M22" s="26"/>
      <c r="N22" s="24"/>
      <c r="O22" s="26"/>
      <c r="P22" s="24"/>
      <c r="Q22" s="26"/>
      <c r="R22" s="24"/>
      <c r="S22" s="26"/>
      <c r="T22" s="24"/>
      <c r="U22" s="26"/>
      <c r="V22" s="24"/>
      <c r="W22" s="26"/>
      <c r="X22" s="24"/>
      <c r="Y22" s="26"/>
      <c r="Z22" s="24"/>
      <c r="AA22" s="26"/>
      <c r="AB22" s="24"/>
      <c r="AC22" s="26"/>
      <c r="AD22" s="24"/>
      <c r="AE22" s="26"/>
      <c r="AF22" s="24"/>
      <c r="AG22" s="26"/>
      <c r="AH22" s="24"/>
      <c r="AI22" s="26"/>
      <c r="AJ22" s="24"/>
      <c r="AK22" s="26"/>
      <c r="AL22" s="27"/>
      <c r="AM22" s="26"/>
      <c r="AN22" s="25"/>
      <c r="AO22" s="25"/>
      <c r="AP22" s="6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40"/>
      <c r="BC22" s="40"/>
      <c r="BD22" s="40"/>
      <c r="CG22" s="42">
        <v>0</v>
      </c>
      <c r="CH22" s="42">
        <v>0</v>
      </c>
      <c r="CI22" s="42">
        <v>0</v>
      </c>
      <c r="CJ22" s="42"/>
      <c r="CK22" s="42"/>
      <c r="CL22" s="42"/>
    </row>
    <row r="23" spans="1:90" ht="16.149999999999999" customHeight="1" x14ac:dyDescent="0.2">
      <c r="A23" s="567"/>
      <c r="B23" s="293" t="s">
        <v>17</v>
      </c>
      <c r="C23" s="34">
        <f t="shared" si="0"/>
        <v>690</v>
      </c>
      <c r="D23" s="35">
        <f>SUM(F23+H23+J23+L23+N23+P23+R23+T23+V23+X23+Z23+AB23+AD23+AF23+AH23+AJ23+AL23)</f>
        <v>290</v>
      </c>
      <c r="E23" s="294">
        <f t="shared" si="2"/>
        <v>400</v>
      </c>
      <c r="F23" s="61">
        <f>SUM(F13:F22)</f>
        <v>1</v>
      </c>
      <c r="G23" s="295">
        <f t="shared" ref="G23:AO23" si="3">SUM(G13:G22)</f>
        <v>0</v>
      </c>
      <c r="H23" s="61">
        <f t="shared" si="3"/>
        <v>18</v>
      </c>
      <c r="I23" s="295">
        <f t="shared" si="3"/>
        <v>6</v>
      </c>
      <c r="J23" s="61">
        <f t="shared" si="3"/>
        <v>22</v>
      </c>
      <c r="K23" s="63">
        <f t="shared" si="3"/>
        <v>7</v>
      </c>
      <c r="L23" s="61">
        <f t="shared" si="3"/>
        <v>11</v>
      </c>
      <c r="M23" s="63">
        <f t="shared" si="3"/>
        <v>13</v>
      </c>
      <c r="N23" s="61">
        <f t="shared" si="3"/>
        <v>23</v>
      </c>
      <c r="O23" s="63">
        <f t="shared" si="3"/>
        <v>2</v>
      </c>
      <c r="P23" s="61">
        <f t="shared" si="3"/>
        <v>24</v>
      </c>
      <c r="Q23" s="63">
        <f t="shared" si="3"/>
        <v>21</v>
      </c>
      <c r="R23" s="61">
        <f t="shared" si="3"/>
        <v>26</v>
      </c>
      <c r="S23" s="63">
        <f t="shared" si="3"/>
        <v>7</v>
      </c>
      <c r="T23" s="61">
        <f t="shared" si="3"/>
        <v>26</v>
      </c>
      <c r="U23" s="63">
        <f t="shared" si="3"/>
        <v>23</v>
      </c>
      <c r="V23" s="61">
        <f t="shared" si="3"/>
        <v>16</v>
      </c>
      <c r="W23" s="63">
        <f t="shared" si="3"/>
        <v>54</v>
      </c>
      <c r="X23" s="61">
        <f t="shared" si="3"/>
        <v>25</v>
      </c>
      <c r="Y23" s="63">
        <f t="shared" si="3"/>
        <v>43</v>
      </c>
      <c r="Z23" s="61">
        <f t="shared" si="3"/>
        <v>22</v>
      </c>
      <c r="AA23" s="63">
        <f t="shared" si="3"/>
        <v>63</v>
      </c>
      <c r="AB23" s="61">
        <f t="shared" si="3"/>
        <v>34</v>
      </c>
      <c r="AC23" s="63">
        <f t="shared" si="3"/>
        <v>43</v>
      </c>
      <c r="AD23" s="61">
        <f t="shared" si="3"/>
        <v>11</v>
      </c>
      <c r="AE23" s="63">
        <f t="shared" si="3"/>
        <v>49</v>
      </c>
      <c r="AF23" s="61">
        <f t="shared" si="3"/>
        <v>21</v>
      </c>
      <c r="AG23" s="63">
        <f t="shared" si="3"/>
        <v>32</v>
      </c>
      <c r="AH23" s="61">
        <f t="shared" si="3"/>
        <v>4</v>
      </c>
      <c r="AI23" s="63">
        <f t="shared" si="3"/>
        <v>18</v>
      </c>
      <c r="AJ23" s="61">
        <f t="shared" si="3"/>
        <v>6</v>
      </c>
      <c r="AK23" s="63">
        <f t="shared" si="3"/>
        <v>11</v>
      </c>
      <c r="AL23" s="296">
        <f t="shared" si="3"/>
        <v>0</v>
      </c>
      <c r="AM23" s="63">
        <f t="shared" si="3"/>
        <v>8</v>
      </c>
      <c r="AN23" s="295">
        <f t="shared" si="3"/>
        <v>690</v>
      </c>
      <c r="AO23" s="295">
        <f t="shared" si="3"/>
        <v>0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CG23" s="42"/>
      <c r="CH23" s="42"/>
      <c r="CI23" s="42"/>
      <c r="CJ23" s="42"/>
      <c r="CK23" s="42"/>
      <c r="CL23" s="42"/>
    </row>
    <row r="24" spans="1:90" ht="16.149999999999999" customHeight="1" x14ac:dyDescent="0.2">
      <c r="A24" s="398" t="s">
        <v>45</v>
      </c>
      <c r="B24" s="332" t="s">
        <v>36</v>
      </c>
      <c r="C24" s="333">
        <f t="shared" si="0"/>
        <v>14</v>
      </c>
      <c r="D24" s="297">
        <f t="shared" si="1"/>
        <v>8</v>
      </c>
      <c r="E24" s="335">
        <f t="shared" si="2"/>
        <v>6</v>
      </c>
      <c r="F24" s="336">
        <v>1</v>
      </c>
      <c r="G24" s="337">
        <v>1</v>
      </c>
      <c r="H24" s="336">
        <v>5</v>
      </c>
      <c r="I24" s="337">
        <v>0</v>
      </c>
      <c r="J24" s="336">
        <v>2</v>
      </c>
      <c r="K24" s="417">
        <v>1</v>
      </c>
      <c r="L24" s="94">
        <v>0</v>
      </c>
      <c r="M24" s="417">
        <v>2</v>
      </c>
      <c r="N24" s="94">
        <v>0</v>
      </c>
      <c r="O24" s="417">
        <v>0</v>
      </c>
      <c r="P24" s="94">
        <v>0</v>
      </c>
      <c r="Q24" s="417">
        <v>0</v>
      </c>
      <c r="R24" s="94">
        <v>0</v>
      </c>
      <c r="S24" s="417">
        <v>0</v>
      </c>
      <c r="T24" s="94">
        <v>0</v>
      </c>
      <c r="U24" s="417">
        <v>0</v>
      </c>
      <c r="V24" s="94">
        <v>0</v>
      </c>
      <c r="W24" s="417">
        <v>1</v>
      </c>
      <c r="X24" s="94">
        <v>0</v>
      </c>
      <c r="Y24" s="417">
        <v>0</v>
      </c>
      <c r="Z24" s="94">
        <v>0</v>
      </c>
      <c r="AA24" s="417">
        <v>0</v>
      </c>
      <c r="AB24" s="94">
        <v>0</v>
      </c>
      <c r="AC24" s="417">
        <v>0</v>
      </c>
      <c r="AD24" s="94">
        <v>0</v>
      </c>
      <c r="AE24" s="417">
        <v>0</v>
      </c>
      <c r="AF24" s="94">
        <v>0</v>
      </c>
      <c r="AG24" s="417">
        <v>1</v>
      </c>
      <c r="AH24" s="94">
        <v>0</v>
      </c>
      <c r="AI24" s="417">
        <v>0</v>
      </c>
      <c r="AJ24" s="94">
        <v>0</v>
      </c>
      <c r="AK24" s="417">
        <v>0</v>
      </c>
      <c r="AL24" s="339">
        <v>0</v>
      </c>
      <c r="AM24" s="417">
        <v>0</v>
      </c>
      <c r="AN24" s="337">
        <v>14</v>
      </c>
      <c r="AO24" s="337">
        <v>0</v>
      </c>
      <c r="AP24" s="6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40"/>
      <c r="BC24" s="40"/>
      <c r="BD24" s="40"/>
      <c r="CG24" s="42">
        <v>0</v>
      </c>
      <c r="CH24" s="42">
        <v>0</v>
      </c>
      <c r="CI24" s="42">
        <v>0</v>
      </c>
      <c r="CJ24" s="42"/>
      <c r="CK24" s="42"/>
      <c r="CL24" s="42"/>
    </row>
    <row r="25" spans="1:90" ht="16.149999999999999" customHeight="1" x14ac:dyDescent="0.2">
      <c r="A25" s="619" t="s">
        <v>46</v>
      </c>
      <c r="B25" s="298" t="s">
        <v>36</v>
      </c>
      <c r="C25" s="90">
        <f t="shared" si="0"/>
        <v>132</v>
      </c>
      <c r="D25" s="91">
        <f t="shared" si="1"/>
        <v>57</v>
      </c>
      <c r="E25" s="2">
        <f t="shared" si="2"/>
        <v>75</v>
      </c>
      <c r="F25" s="3">
        <v>4</v>
      </c>
      <c r="G25" s="4">
        <v>0</v>
      </c>
      <c r="H25" s="3">
        <v>20</v>
      </c>
      <c r="I25" s="4">
        <v>3</v>
      </c>
      <c r="J25" s="3">
        <v>18</v>
      </c>
      <c r="K25" s="5">
        <v>8</v>
      </c>
      <c r="L25" s="3">
        <v>4</v>
      </c>
      <c r="M25" s="5">
        <v>7</v>
      </c>
      <c r="N25" s="3">
        <v>2</v>
      </c>
      <c r="O25" s="5">
        <v>3</v>
      </c>
      <c r="P25" s="3">
        <v>0</v>
      </c>
      <c r="Q25" s="5">
        <v>8</v>
      </c>
      <c r="R25" s="3">
        <v>2</v>
      </c>
      <c r="S25" s="5">
        <v>4</v>
      </c>
      <c r="T25" s="3">
        <v>2</v>
      </c>
      <c r="U25" s="5">
        <v>8</v>
      </c>
      <c r="V25" s="3">
        <v>1</v>
      </c>
      <c r="W25" s="5">
        <v>10</v>
      </c>
      <c r="X25" s="3">
        <v>2</v>
      </c>
      <c r="Y25" s="5">
        <v>8</v>
      </c>
      <c r="Z25" s="3">
        <v>2</v>
      </c>
      <c r="AA25" s="5">
        <v>4</v>
      </c>
      <c r="AB25" s="3">
        <v>0</v>
      </c>
      <c r="AC25" s="5">
        <v>6</v>
      </c>
      <c r="AD25" s="3">
        <v>0</v>
      </c>
      <c r="AE25" s="5">
        <v>3</v>
      </c>
      <c r="AF25" s="3">
        <v>0</v>
      </c>
      <c r="AG25" s="5">
        <v>2</v>
      </c>
      <c r="AH25" s="3">
        <v>0</v>
      </c>
      <c r="AI25" s="5">
        <v>1</v>
      </c>
      <c r="AJ25" s="3">
        <v>0</v>
      </c>
      <c r="AK25" s="5">
        <v>0</v>
      </c>
      <c r="AL25" s="21">
        <v>0</v>
      </c>
      <c r="AM25" s="5">
        <v>0</v>
      </c>
      <c r="AN25" s="4">
        <v>132</v>
      </c>
      <c r="AO25" s="4">
        <v>0</v>
      </c>
      <c r="AP25" s="6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40"/>
      <c r="BC25" s="40"/>
      <c r="BD25" s="40"/>
      <c r="CG25" s="42">
        <v>0</v>
      </c>
      <c r="CH25" s="42">
        <v>0</v>
      </c>
      <c r="CI25" s="42">
        <v>0</v>
      </c>
      <c r="CJ25" s="42"/>
      <c r="CK25" s="42"/>
      <c r="CL25" s="42"/>
    </row>
    <row r="26" spans="1:90" ht="16.149999999999999" customHeight="1" x14ac:dyDescent="0.2">
      <c r="A26" s="567"/>
      <c r="B26" s="299" t="s">
        <v>47</v>
      </c>
      <c r="C26" s="45">
        <f t="shared" si="0"/>
        <v>0</v>
      </c>
      <c r="D26" s="46">
        <f t="shared" si="1"/>
        <v>0</v>
      </c>
      <c r="E26" s="71">
        <f t="shared" si="2"/>
        <v>0</v>
      </c>
      <c r="F26" s="9"/>
      <c r="G26" s="30"/>
      <c r="H26" s="9"/>
      <c r="I26" s="11"/>
      <c r="J26" s="9"/>
      <c r="K26" s="11"/>
      <c r="L26" s="9"/>
      <c r="M26" s="11"/>
      <c r="N26" s="9"/>
      <c r="O26" s="10"/>
      <c r="P26" s="9"/>
      <c r="Q26" s="30"/>
      <c r="R26" s="129"/>
      <c r="S26" s="11"/>
      <c r="T26" s="9"/>
      <c r="U26" s="11"/>
      <c r="V26" s="9"/>
      <c r="W26" s="11"/>
      <c r="X26" s="9"/>
      <c r="Y26" s="30"/>
      <c r="Z26" s="9"/>
      <c r="AA26" s="30"/>
      <c r="AB26" s="9"/>
      <c r="AC26" s="11"/>
      <c r="AD26" s="9"/>
      <c r="AE26" s="30"/>
      <c r="AF26" s="9"/>
      <c r="AG26" s="30"/>
      <c r="AH26" s="9"/>
      <c r="AI26" s="11"/>
      <c r="AJ26" s="9"/>
      <c r="AK26" s="11"/>
      <c r="AL26" s="18"/>
      <c r="AM26" s="11"/>
      <c r="AN26" s="10"/>
      <c r="AO26" s="10"/>
      <c r="AP26" s="6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40"/>
      <c r="BC26" s="40"/>
      <c r="BD26" s="40"/>
      <c r="CG26" s="42">
        <v>0</v>
      </c>
      <c r="CH26" s="42">
        <v>0</v>
      </c>
      <c r="CI26" s="42">
        <v>0</v>
      </c>
      <c r="CJ26" s="42"/>
      <c r="CK26" s="42"/>
      <c r="CL26" s="42"/>
    </row>
    <row r="27" spans="1:90" ht="31.15" customHeight="1" x14ac:dyDescent="0.2">
      <c r="A27" s="130" t="s">
        <v>48</v>
      </c>
      <c r="B27" s="131"/>
      <c r="C27" s="132"/>
      <c r="D27" s="131"/>
      <c r="E27" s="110"/>
      <c r="F27" s="110"/>
      <c r="G27" s="110"/>
      <c r="H27" s="110"/>
      <c r="I27" s="110"/>
      <c r="J27" s="110"/>
      <c r="K27" s="110"/>
      <c r="L27" s="110"/>
      <c r="M27" s="112"/>
      <c r="N27" s="112"/>
      <c r="O27" s="56"/>
      <c r="P27" s="56"/>
      <c r="Q27" s="56"/>
      <c r="R27" s="56"/>
      <c r="S27" s="56"/>
      <c r="T27" s="56"/>
      <c r="U27" s="56"/>
      <c r="V27" s="108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8"/>
      <c r="AQ27" s="133"/>
      <c r="AR27" s="133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CG27" s="42"/>
      <c r="CH27" s="42"/>
      <c r="CI27" s="42"/>
      <c r="CJ27" s="42"/>
      <c r="CK27" s="42"/>
      <c r="CL27" s="42"/>
    </row>
    <row r="28" spans="1:90" ht="16.149999999999999" customHeight="1" x14ac:dyDescent="0.2">
      <c r="A28" s="619" t="s">
        <v>19</v>
      </c>
      <c r="B28" s="619" t="s">
        <v>49</v>
      </c>
      <c r="C28" s="659" t="s">
        <v>50</v>
      </c>
      <c r="D28" s="667"/>
      <c r="E28" s="668"/>
      <c r="F28" s="659" t="s">
        <v>22</v>
      </c>
      <c r="G28" s="668"/>
      <c r="H28" s="659" t="s">
        <v>23</v>
      </c>
      <c r="I28" s="668"/>
      <c r="J28" s="659" t="s">
        <v>24</v>
      </c>
      <c r="K28" s="668"/>
      <c r="L28" s="659" t="s">
        <v>21</v>
      </c>
      <c r="M28" s="668"/>
      <c r="N28" s="659" t="s">
        <v>20</v>
      </c>
      <c r="O28" s="668"/>
      <c r="P28" s="660" t="s">
        <v>2</v>
      </c>
      <c r="Q28" s="669"/>
      <c r="R28" s="670" t="s">
        <v>3</v>
      </c>
      <c r="S28" s="670"/>
      <c r="T28" s="660" t="s">
        <v>4</v>
      </c>
      <c r="U28" s="669"/>
      <c r="V28" s="660" t="s">
        <v>5</v>
      </c>
      <c r="W28" s="669"/>
      <c r="X28" s="660" t="s">
        <v>6</v>
      </c>
      <c r="Y28" s="669"/>
      <c r="Z28" s="660" t="s">
        <v>7</v>
      </c>
      <c r="AA28" s="669"/>
      <c r="AB28" s="660" t="s">
        <v>8</v>
      </c>
      <c r="AC28" s="669"/>
      <c r="AD28" s="660" t="s">
        <v>9</v>
      </c>
      <c r="AE28" s="669"/>
      <c r="AF28" s="660" t="s">
        <v>10</v>
      </c>
      <c r="AG28" s="669"/>
      <c r="AH28" s="660" t="s">
        <v>11</v>
      </c>
      <c r="AI28" s="669"/>
      <c r="AJ28" s="660" t="s">
        <v>12</v>
      </c>
      <c r="AK28" s="669"/>
      <c r="AL28" s="660" t="s">
        <v>13</v>
      </c>
      <c r="AM28" s="669"/>
      <c r="AN28" s="77"/>
      <c r="AO28" s="134"/>
      <c r="AP28" s="135"/>
      <c r="AQ28" s="133"/>
      <c r="AR28" s="133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CG28" s="42"/>
      <c r="CH28" s="42"/>
      <c r="CI28" s="42"/>
      <c r="CJ28" s="42"/>
      <c r="CK28" s="42"/>
      <c r="CL28" s="42"/>
    </row>
    <row r="29" spans="1:90" ht="16.149999999999999" customHeight="1" x14ac:dyDescent="0.2">
      <c r="A29" s="567"/>
      <c r="B29" s="567"/>
      <c r="C29" s="32" t="s">
        <v>14</v>
      </c>
      <c r="D29" s="33" t="s">
        <v>15</v>
      </c>
      <c r="E29" s="397" t="s">
        <v>16</v>
      </c>
      <c r="F29" s="32" t="s">
        <v>15</v>
      </c>
      <c r="G29" s="397" t="s">
        <v>16</v>
      </c>
      <c r="H29" s="32" t="s">
        <v>15</v>
      </c>
      <c r="I29" s="397" t="s">
        <v>16</v>
      </c>
      <c r="J29" s="32" t="s">
        <v>15</v>
      </c>
      <c r="K29" s="397" t="s">
        <v>16</v>
      </c>
      <c r="L29" s="32" t="s">
        <v>15</v>
      </c>
      <c r="M29" s="397" t="s">
        <v>16</v>
      </c>
      <c r="N29" s="32" t="s">
        <v>15</v>
      </c>
      <c r="O29" s="397" t="s">
        <v>16</v>
      </c>
      <c r="P29" s="32" t="s">
        <v>15</v>
      </c>
      <c r="Q29" s="397" t="s">
        <v>16</v>
      </c>
      <c r="R29" s="32" t="s">
        <v>15</v>
      </c>
      <c r="S29" s="396" t="s">
        <v>16</v>
      </c>
      <c r="T29" s="32" t="s">
        <v>15</v>
      </c>
      <c r="U29" s="397" t="s">
        <v>16</v>
      </c>
      <c r="V29" s="32" t="s">
        <v>15</v>
      </c>
      <c r="W29" s="397" t="s">
        <v>16</v>
      </c>
      <c r="X29" s="32" t="s">
        <v>15</v>
      </c>
      <c r="Y29" s="397" t="s">
        <v>16</v>
      </c>
      <c r="Z29" s="32" t="s">
        <v>15</v>
      </c>
      <c r="AA29" s="397" t="s">
        <v>16</v>
      </c>
      <c r="AB29" s="32" t="s">
        <v>15</v>
      </c>
      <c r="AC29" s="397" t="s">
        <v>16</v>
      </c>
      <c r="AD29" s="32" t="s">
        <v>15</v>
      </c>
      <c r="AE29" s="397" t="s">
        <v>16</v>
      </c>
      <c r="AF29" s="32" t="s">
        <v>15</v>
      </c>
      <c r="AG29" s="397" t="s">
        <v>16</v>
      </c>
      <c r="AH29" s="32" t="s">
        <v>15</v>
      </c>
      <c r="AI29" s="397" t="s">
        <v>16</v>
      </c>
      <c r="AJ29" s="32" t="s">
        <v>15</v>
      </c>
      <c r="AK29" s="397" t="s">
        <v>16</v>
      </c>
      <c r="AL29" s="32" t="s">
        <v>15</v>
      </c>
      <c r="AM29" s="397" t="s">
        <v>16</v>
      </c>
      <c r="AN29" s="343"/>
      <c r="AO29" s="418"/>
      <c r="AP29" s="419"/>
      <c r="AQ29" s="420"/>
      <c r="AR29" s="133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CG29" s="42"/>
      <c r="CH29" s="42"/>
      <c r="CI29" s="42"/>
      <c r="CJ29" s="42"/>
      <c r="CK29" s="42"/>
      <c r="CL29" s="42"/>
    </row>
    <row r="30" spans="1:90" ht="16.149999999999999" customHeight="1" x14ac:dyDescent="0.2">
      <c r="A30" s="298" t="s">
        <v>51</v>
      </c>
      <c r="B30" s="92">
        <v>10</v>
      </c>
      <c r="C30" s="61">
        <f>SUM(D30+E30)</f>
        <v>10</v>
      </c>
      <c r="D30" s="62">
        <f>SUM(F30+H30+J30+L30+N30+P30+R30+T30+V30+X30+Z30+AB30+AD30+AF30+AH30+AJ30+AL30)</f>
        <v>4</v>
      </c>
      <c r="E30" s="295">
        <f>SUM(G30+I30+K30+M30+O30+Q30+S30+U30+W30+Y30+AA30+AC30+AE30+AG30+AI30+AK30+AM30)</f>
        <v>6</v>
      </c>
      <c r="F30" s="9">
        <v>0</v>
      </c>
      <c r="G30" s="30">
        <v>0</v>
      </c>
      <c r="H30" s="9">
        <v>0</v>
      </c>
      <c r="I30" s="11">
        <v>0</v>
      </c>
      <c r="J30" s="9">
        <v>0</v>
      </c>
      <c r="K30" s="11">
        <v>1</v>
      </c>
      <c r="L30" s="9">
        <v>0</v>
      </c>
      <c r="M30" s="11">
        <v>1</v>
      </c>
      <c r="N30" s="9">
        <v>0</v>
      </c>
      <c r="O30" s="10">
        <v>1</v>
      </c>
      <c r="P30" s="9">
        <v>0</v>
      </c>
      <c r="Q30" s="30">
        <v>0</v>
      </c>
      <c r="R30" s="129">
        <v>1</v>
      </c>
      <c r="S30" s="11">
        <v>1</v>
      </c>
      <c r="T30" s="9">
        <v>0</v>
      </c>
      <c r="U30" s="11">
        <v>0</v>
      </c>
      <c r="V30" s="9">
        <v>0</v>
      </c>
      <c r="W30" s="11">
        <v>0</v>
      </c>
      <c r="X30" s="9">
        <v>0</v>
      </c>
      <c r="Y30" s="30">
        <v>1</v>
      </c>
      <c r="Z30" s="9">
        <v>0</v>
      </c>
      <c r="AA30" s="30">
        <v>1</v>
      </c>
      <c r="AB30" s="9">
        <v>0</v>
      </c>
      <c r="AC30" s="11">
        <v>0</v>
      </c>
      <c r="AD30" s="9">
        <v>0</v>
      </c>
      <c r="AE30" s="30">
        <v>0</v>
      </c>
      <c r="AF30" s="9">
        <v>0</v>
      </c>
      <c r="AG30" s="30">
        <v>0</v>
      </c>
      <c r="AH30" s="9">
        <v>3</v>
      </c>
      <c r="AI30" s="11">
        <v>0</v>
      </c>
      <c r="AJ30" s="9">
        <v>0</v>
      </c>
      <c r="AK30" s="11">
        <v>0</v>
      </c>
      <c r="AL30" s="18">
        <v>0</v>
      </c>
      <c r="AM30" s="11">
        <v>0</v>
      </c>
      <c r="AN30" s="20"/>
      <c r="AO30" s="421"/>
      <c r="AP30" s="422"/>
      <c r="AQ30" s="420"/>
      <c r="AR30" s="133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CG30" s="42"/>
      <c r="CH30" s="42"/>
      <c r="CI30" s="42"/>
      <c r="CJ30" s="42"/>
      <c r="CK30" s="42"/>
      <c r="CL30" s="42"/>
    </row>
    <row r="31" spans="1:90" ht="31.15" customHeight="1" x14ac:dyDescent="0.2">
      <c r="A31" s="103" t="s">
        <v>52</v>
      </c>
      <c r="B31" s="104"/>
      <c r="C31" s="105"/>
      <c r="D31" s="105"/>
      <c r="E31" s="105"/>
      <c r="F31" s="105"/>
      <c r="G31" s="105"/>
      <c r="H31" s="105"/>
      <c r="I31" s="106"/>
      <c r="J31" s="104"/>
      <c r="K31" s="110"/>
      <c r="L31" s="110"/>
      <c r="M31" s="112"/>
      <c r="N31" s="28"/>
      <c r="O31" s="56"/>
      <c r="P31" s="56"/>
      <c r="Q31" s="56"/>
      <c r="R31" s="56"/>
      <c r="S31" s="56"/>
      <c r="T31" s="56"/>
      <c r="U31" s="56"/>
      <c r="V31" s="108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8"/>
      <c r="AQ31" s="133"/>
      <c r="AR31" s="133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CG31" s="42"/>
      <c r="CH31" s="42"/>
      <c r="CI31" s="42"/>
      <c r="CJ31" s="42"/>
      <c r="CK31" s="42"/>
      <c r="CL31" s="42"/>
    </row>
    <row r="32" spans="1:90" ht="31.15" customHeight="1" x14ac:dyDescent="0.2">
      <c r="A32" s="142" t="s">
        <v>53</v>
      </c>
      <c r="B32" s="143"/>
      <c r="C32" s="143"/>
      <c r="D32" s="144"/>
      <c r="E32" s="144"/>
      <c r="F32" s="144"/>
      <c r="G32" s="144"/>
      <c r="H32" s="144"/>
      <c r="I32" s="144"/>
      <c r="J32" s="144"/>
      <c r="K32" s="144"/>
      <c r="L32" s="145"/>
      <c r="M32" s="28"/>
      <c r="N32" s="28"/>
      <c r="O32" s="28"/>
      <c r="P32" s="56"/>
      <c r="Q32" s="56"/>
      <c r="R32" s="56"/>
      <c r="S32" s="56"/>
      <c r="T32" s="56"/>
      <c r="U32" s="56"/>
      <c r="V32" s="108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8"/>
      <c r="AQ32" s="133"/>
      <c r="AR32" s="133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CG32" s="42"/>
      <c r="CH32" s="42"/>
      <c r="CI32" s="42"/>
      <c r="CJ32" s="42"/>
      <c r="CK32" s="42"/>
      <c r="CL32" s="42"/>
    </row>
    <row r="33" spans="1:90" ht="16.149999999999999" customHeight="1" x14ac:dyDescent="0.2">
      <c r="A33" s="620" t="s">
        <v>19</v>
      </c>
      <c r="B33" s="619" t="s">
        <v>33</v>
      </c>
      <c r="C33" s="619" t="s">
        <v>28</v>
      </c>
      <c r="D33" s="75"/>
      <c r="E33" s="75"/>
      <c r="F33" s="75"/>
      <c r="G33" s="75"/>
      <c r="H33" s="75"/>
      <c r="I33" s="75"/>
      <c r="J33" s="75"/>
      <c r="K33" s="75"/>
      <c r="L33" s="146"/>
      <c r="M33" s="147"/>
      <c r="N33" s="28"/>
      <c r="O33" s="56"/>
      <c r="P33" s="56"/>
      <c r="Q33" s="56"/>
      <c r="R33" s="56"/>
      <c r="S33" s="56"/>
      <c r="T33" s="56"/>
      <c r="U33" s="56"/>
      <c r="V33" s="108"/>
      <c r="W33" s="56"/>
      <c r="X33" s="423"/>
      <c r="Y33" s="421"/>
      <c r="Z33" s="421"/>
      <c r="AA33" s="421"/>
      <c r="AB33" s="421"/>
      <c r="AC33" s="421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8"/>
      <c r="AQ33" s="133"/>
      <c r="AR33" s="133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CG33" s="42"/>
      <c r="CH33" s="42"/>
      <c r="CI33" s="42"/>
      <c r="CJ33" s="42"/>
      <c r="CK33" s="42"/>
      <c r="CL33" s="42"/>
    </row>
    <row r="34" spans="1:90" ht="16.149999999999999" customHeight="1" x14ac:dyDescent="0.2">
      <c r="A34" s="569"/>
      <c r="B34" s="567"/>
      <c r="C34" s="567"/>
      <c r="D34" s="149"/>
      <c r="E34" s="75"/>
      <c r="F34" s="75"/>
      <c r="G34" s="75"/>
      <c r="H34" s="75"/>
      <c r="I34" s="75"/>
      <c r="J34" s="75"/>
      <c r="K34" s="75"/>
      <c r="L34" s="146"/>
      <c r="M34" s="147"/>
      <c r="N34" s="28"/>
      <c r="O34" s="56"/>
      <c r="P34" s="56"/>
      <c r="Q34" s="56"/>
      <c r="R34" s="56"/>
      <c r="S34" s="56"/>
      <c r="T34" s="56"/>
      <c r="U34" s="56"/>
      <c r="V34" s="108"/>
      <c r="W34" s="56"/>
      <c r="X34" s="423"/>
      <c r="Y34" s="421"/>
      <c r="Z34" s="421"/>
      <c r="AA34" s="421"/>
      <c r="AB34" s="421"/>
      <c r="AC34" s="421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1"/>
      <c r="AR34" s="51"/>
      <c r="CG34" s="42"/>
      <c r="CH34" s="42"/>
      <c r="CI34" s="42"/>
      <c r="CJ34" s="42"/>
      <c r="CK34" s="42"/>
      <c r="CL34" s="42"/>
    </row>
    <row r="35" spans="1:90" ht="16.149999999999999" customHeight="1" x14ac:dyDescent="0.2">
      <c r="A35" s="619" t="s">
        <v>54</v>
      </c>
      <c r="B35" s="332" t="s">
        <v>47</v>
      </c>
      <c r="C35" s="351">
        <v>7</v>
      </c>
      <c r="D35" s="149"/>
      <c r="E35" s="75"/>
      <c r="F35" s="75"/>
      <c r="G35" s="75"/>
      <c r="H35" s="56"/>
      <c r="I35" s="75"/>
      <c r="J35" s="75"/>
      <c r="K35" s="1"/>
      <c r="L35" s="146"/>
      <c r="M35" s="147"/>
      <c r="N35" s="28"/>
      <c r="O35" s="56"/>
      <c r="P35" s="56"/>
      <c r="Q35" s="56"/>
      <c r="R35" s="56"/>
      <c r="S35" s="56"/>
      <c r="T35" s="56"/>
      <c r="U35" s="56"/>
      <c r="V35" s="108"/>
      <c r="W35" s="56"/>
      <c r="X35" s="423"/>
      <c r="Y35" s="421"/>
      <c r="Z35" s="421"/>
      <c r="AA35" s="421"/>
      <c r="AB35" s="421"/>
      <c r="AC35" s="421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1"/>
      <c r="AR35" s="51"/>
      <c r="CG35" s="42"/>
      <c r="CH35" s="42"/>
      <c r="CI35" s="42"/>
      <c r="CJ35" s="42"/>
      <c r="CK35" s="42"/>
      <c r="CL35" s="42"/>
    </row>
    <row r="36" spans="1:90" ht="16.149999999999999" customHeight="1" x14ac:dyDescent="0.2">
      <c r="A36" s="567"/>
      <c r="B36" s="67" t="s">
        <v>55</v>
      </c>
      <c r="C36" s="16">
        <v>11</v>
      </c>
      <c r="D36" s="149"/>
      <c r="E36" s="75"/>
      <c r="F36" s="75"/>
      <c r="G36" s="75"/>
      <c r="H36" s="75"/>
      <c r="I36" s="75"/>
      <c r="J36" s="75"/>
      <c r="K36" s="75"/>
      <c r="L36" s="146"/>
      <c r="M36" s="147"/>
      <c r="N36" s="28"/>
      <c r="O36" s="56"/>
      <c r="P36" s="56"/>
      <c r="Q36" s="56"/>
      <c r="R36" s="56"/>
      <c r="S36" s="56"/>
      <c r="T36" s="56"/>
      <c r="U36" s="56"/>
      <c r="V36" s="108"/>
      <c r="W36" s="56"/>
      <c r="X36" s="423"/>
      <c r="Y36" s="421"/>
      <c r="Z36" s="421"/>
      <c r="AA36" s="421"/>
      <c r="AB36" s="421"/>
      <c r="AC36" s="421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1"/>
      <c r="AR36" s="51"/>
      <c r="CG36" s="42"/>
      <c r="CH36" s="42"/>
      <c r="CI36" s="42"/>
      <c r="CJ36" s="42"/>
      <c r="CK36" s="42"/>
      <c r="CL36" s="42"/>
    </row>
    <row r="37" spans="1:90" ht="16.149999999999999" customHeight="1" x14ac:dyDescent="0.2">
      <c r="A37" s="619" t="s">
        <v>56</v>
      </c>
      <c r="B37" s="332" t="s">
        <v>47</v>
      </c>
      <c r="C37" s="351">
        <v>0</v>
      </c>
      <c r="D37" s="149"/>
      <c r="E37" s="75"/>
      <c r="F37" s="75"/>
      <c r="G37" s="75"/>
      <c r="H37" s="75"/>
      <c r="I37" s="75"/>
      <c r="J37" s="75"/>
      <c r="K37" s="75"/>
      <c r="L37" s="146"/>
      <c r="M37" s="147"/>
      <c r="N37" s="28"/>
      <c r="O37" s="56"/>
      <c r="P37" s="56"/>
      <c r="Q37" s="56"/>
      <c r="R37" s="56"/>
      <c r="S37" s="56"/>
      <c r="T37" s="56"/>
      <c r="U37" s="56"/>
      <c r="V37" s="108"/>
      <c r="W37" s="56"/>
      <c r="X37" s="423"/>
      <c r="Y37" s="421"/>
      <c r="Z37" s="421"/>
      <c r="AA37" s="421"/>
      <c r="AB37" s="421"/>
      <c r="AC37" s="421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1"/>
      <c r="AR37" s="51"/>
      <c r="CG37" s="42"/>
      <c r="CH37" s="42"/>
      <c r="CI37" s="42"/>
      <c r="CJ37" s="42"/>
      <c r="CK37" s="42"/>
      <c r="CL37" s="42"/>
    </row>
    <row r="38" spans="1:90" ht="16.149999999999999" customHeight="1" x14ac:dyDescent="0.2">
      <c r="A38" s="567"/>
      <c r="B38" s="78" t="s">
        <v>55</v>
      </c>
      <c r="C38" s="19">
        <v>33</v>
      </c>
      <c r="D38" s="150"/>
      <c r="E38" s="75"/>
      <c r="F38" s="75"/>
      <c r="G38" s="75"/>
      <c r="H38" s="75"/>
      <c r="I38" s="75"/>
      <c r="J38" s="75"/>
      <c r="K38" s="75"/>
      <c r="L38" s="146"/>
      <c r="M38" s="147"/>
      <c r="N38" s="28"/>
      <c r="O38" s="56"/>
      <c r="P38" s="56"/>
      <c r="Q38" s="56"/>
      <c r="R38" s="56"/>
      <c r="S38" s="56"/>
      <c r="T38" s="56"/>
      <c r="U38" s="56"/>
      <c r="V38" s="108"/>
      <c r="W38" s="56"/>
      <c r="X38" s="423"/>
      <c r="Y38" s="421"/>
      <c r="Z38" s="421"/>
      <c r="AA38" s="421"/>
      <c r="AB38" s="421"/>
      <c r="AC38" s="421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1"/>
      <c r="AR38" s="51"/>
      <c r="CG38" s="42"/>
      <c r="CH38" s="42"/>
      <c r="CI38" s="42"/>
      <c r="CJ38" s="42"/>
      <c r="CK38" s="42"/>
      <c r="CL38" s="42"/>
    </row>
    <row r="39" spans="1:90" ht="31.15" customHeight="1" x14ac:dyDescent="0.2">
      <c r="A39" s="130" t="s">
        <v>57</v>
      </c>
      <c r="B39" s="300"/>
      <c r="C39" s="300"/>
      <c r="D39" s="152"/>
      <c r="E39" s="152"/>
      <c r="F39" s="152"/>
      <c r="G39" s="152"/>
      <c r="H39" s="152"/>
      <c r="I39" s="152"/>
      <c r="J39" s="152"/>
      <c r="K39" s="152"/>
      <c r="L39" s="153"/>
      <c r="M39" s="154"/>
      <c r="N39" s="155"/>
      <c r="O39" s="88"/>
      <c r="P39" s="88"/>
      <c r="Q39" s="88"/>
      <c r="R39" s="88"/>
      <c r="S39" s="88"/>
      <c r="T39" s="88"/>
      <c r="U39" s="88"/>
      <c r="V39" s="156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157"/>
      <c r="AO39" s="158"/>
      <c r="AP39" s="158"/>
      <c r="AQ39" s="133"/>
      <c r="AR39" s="133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CG39" s="42"/>
      <c r="CH39" s="42"/>
      <c r="CI39" s="42"/>
      <c r="CJ39" s="42"/>
      <c r="CK39" s="42"/>
      <c r="CL39" s="42"/>
    </row>
    <row r="40" spans="1:90" ht="16.149999999999999" customHeight="1" x14ac:dyDescent="0.2">
      <c r="A40" s="621" t="s">
        <v>58</v>
      </c>
      <c r="B40" s="622"/>
      <c r="C40" s="639" t="s">
        <v>28</v>
      </c>
      <c r="D40" s="624"/>
      <c r="E40" s="625"/>
      <c r="F40" s="659" t="s">
        <v>25</v>
      </c>
      <c r="G40" s="667"/>
      <c r="H40" s="667"/>
      <c r="I40" s="667"/>
      <c r="J40" s="667"/>
      <c r="K40" s="667"/>
      <c r="L40" s="667"/>
      <c r="M40" s="667"/>
      <c r="N40" s="667"/>
      <c r="O40" s="667"/>
      <c r="P40" s="667"/>
      <c r="Q40" s="667"/>
      <c r="R40" s="667"/>
      <c r="S40" s="667"/>
      <c r="T40" s="667"/>
      <c r="U40" s="667"/>
      <c r="V40" s="667"/>
      <c r="W40" s="667"/>
      <c r="X40" s="667"/>
      <c r="Y40" s="667"/>
      <c r="Z40" s="667"/>
      <c r="AA40" s="667"/>
      <c r="AB40" s="667"/>
      <c r="AC40" s="667"/>
      <c r="AD40" s="667"/>
      <c r="AE40" s="667"/>
      <c r="AF40" s="667"/>
      <c r="AG40" s="667"/>
      <c r="AH40" s="667"/>
      <c r="AI40" s="667"/>
      <c r="AJ40" s="667"/>
      <c r="AK40" s="667"/>
      <c r="AL40" s="667"/>
      <c r="AM40" s="668"/>
      <c r="AN40" s="631" t="s">
        <v>1</v>
      </c>
      <c r="AO40" s="159"/>
      <c r="AP40" s="16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CG40" s="42"/>
      <c r="CH40" s="42"/>
      <c r="CI40" s="42"/>
      <c r="CJ40" s="42"/>
      <c r="CK40" s="42"/>
      <c r="CL40" s="42"/>
    </row>
    <row r="41" spans="1:90" ht="16.149999999999999" customHeight="1" x14ac:dyDescent="0.2">
      <c r="A41" s="572"/>
      <c r="B41" s="573"/>
      <c r="C41" s="604"/>
      <c r="D41" s="579"/>
      <c r="E41" s="580"/>
      <c r="F41" s="659" t="s">
        <v>22</v>
      </c>
      <c r="G41" s="668"/>
      <c r="H41" s="667" t="s">
        <v>23</v>
      </c>
      <c r="I41" s="668"/>
      <c r="J41" s="658" t="s">
        <v>24</v>
      </c>
      <c r="K41" s="666"/>
      <c r="L41" s="659" t="s">
        <v>21</v>
      </c>
      <c r="M41" s="668"/>
      <c r="N41" s="659" t="s">
        <v>20</v>
      </c>
      <c r="O41" s="668"/>
      <c r="P41" s="660" t="s">
        <v>2</v>
      </c>
      <c r="Q41" s="669"/>
      <c r="R41" s="660" t="s">
        <v>3</v>
      </c>
      <c r="S41" s="669"/>
      <c r="T41" s="660" t="s">
        <v>4</v>
      </c>
      <c r="U41" s="669"/>
      <c r="V41" s="660" t="s">
        <v>5</v>
      </c>
      <c r="W41" s="669"/>
      <c r="X41" s="660" t="s">
        <v>6</v>
      </c>
      <c r="Y41" s="669"/>
      <c r="Z41" s="660" t="s">
        <v>7</v>
      </c>
      <c r="AA41" s="669"/>
      <c r="AB41" s="660" t="s">
        <v>8</v>
      </c>
      <c r="AC41" s="669"/>
      <c r="AD41" s="660" t="s">
        <v>9</v>
      </c>
      <c r="AE41" s="669"/>
      <c r="AF41" s="660" t="s">
        <v>10</v>
      </c>
      <c r="AG41" s="669"/>
      <c r="AH41" s="660" t="s">
        <v>11</v>
      </c>
      <c r="AI41" s="669"/>
      <c r="AJ41" s="660" t="s">
        <v>12</v>
      </c>
      <c r="AK41" s="669"/>
      <c r="AL41" s="670" t="s">
        <v>13</v>
      </c>
      <c r="AM41" s="669"/>
      <c r="AN41" s="595"/>
      <c r="AO41" s="159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CG41" s="42"/>
      <c r="CH41" s="42"/>
      <c r="CI41" s="42"/>
      <c r="CJ41" s="42"/>
      <c r="CK41" s="42"/>
      <c r="CL41" s="42"/>
    </row>
    <row r="42" spans="1:90" ht="16.149999999999999" customHeight="1" x14ac:dyDescent="0.2">
      <c r="A42" s="574"/>
      <c r="B42" s="575"/>
      <c r="C42" s="353" t="s">
        <v>14</v>
      </c>
      <c r="D42" s="301" t="s">
        <v>15</v>
      </c>
      <c r="E42" s="385" t="s">
        <v>16</v>
      </c>
      <c r="F42" s="32" t="s">
        <v>15</v>
      </c>
      <c r="G42" s="397" t="s">
        <v>16</v>
      </c>
      <c r="H42" s="32" t="s">
        <v>15</v>
      </c>
      <c r="I42" s="397" t="s">
        <v>16</v>
      </c>
      <c r="J42" s="32" t="s">
        <v>15</v>
      </c>
      <c r="K42" s="397" t="s">
        <v>16</v>
      </c>
      <c r="L42" s="32" t="s">
        <v>15</v>
      </c>
      <c r="M42" s="397" t="s">
        <v>16</v>
      </c>
      <c r="N42" s="32" t="s">
        <v>15</v>
      </c>
      <c r="O42" s="397" t="s">
        <v>16</v>
      </c>
      <c r="P42" s="32" t="s">
        <v>15</v>
      </c>
      <c r="Q42" s="397" t="s">
        <v>16</v>
      </c>
      <c r="R42" s="32" t="s">
        <v>15</v>
      </c>
      <c r="S42" s="397" t="s">
        <v>16</v>
      </c>
      <c r="T42" s="32" t="s">
        <v>15</v>
      </c>
      <c r="U42" s="397" t="s">
        <v>16</v>
      </c>
      <c r="V42" s="32" t="s">
        <v>15</v>
      </c>
      <c r="W42" s="397" t="s">
        <v>16</v>
      </c>
      <c r="X42" s="32" t="s">
        <v>15</v>
      </c>
      <c r="Y42" s="397" t="s">
        <v>16</v>
      </c>
      <c r="Z42" s="32" t="s">
        <v>15</v>
      </c>
      <c r="AA42" s="397" t="s">
        <v>16</v>
      </c>
      <c r="AB42" s="32" t="s">
        <v>15</v>
      </c>
      <c r="AC42" s="397" t="s">
        <v>16</v>
      </c>
      <c r="AD42" s="32" t="s">
        <v>15</v>
      </c>
      <c r="AE42" s="397" t="s">
        <v>16</v>
      </c>
      <c r="AF42" s="32" t="s">
        <v>15</v>
      </c>
      <c r="AG42" s="397" t="s">
        <v>16</v>
      </c>
      <c r="AH42" s="32" t="s">
        <v>15</v>
      </c>
      <c r="AI42" s="397" t="s">
        <v>16</v>
      </c>
      <c r="AJ42" s="32" t="s">
        <v>15</v>
      </c>
      <c r="AK42" s="397" t="s">
        <v>16</v>
      </c>
      <c r="AL42" s="302" t="s">
        <v>15</v>
      </c>
      <c r="AM42" s="397" t="s">
        <v>16</v>
      </c>
      <c r="AN42" s="591"/>
      <c r="AO42" s="164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CG42" s="42"/>
      <c r="CH42" s="42"/>
      <c r="CI42" s="42"/>
      <c r="CJ42" s="42"/>
      <c r="CK42" s="42"/>
      <c r="CL42" s="42"/>
    </row>
    <row r="43" spans="1:90" ht="16.149999999999999" customHeight="1" x14ac:dyDescent="0.2">
      <c r="A43" s="391" t="s">
        <v>26</v>
      </c>
      <c r="B43" s="357" t="s">
        <v>59</v>
      </c>
      <c r="C43" s="167">
        <f>SUM(D43+E43)</f>
        <v>0</v>
      </c>
      <c r="D43" s="168">
        <f>SUM(F43+H43+J43+L43+N43+P43+R43+T43+V43+X43+Z43+AB43+AD43+AF43+AH43+AJ43+AL43)</f>
        <v>0</v>
      </c>
      <c r="E43" s="294">
        <f>SUM(G43+I43+K43+M43+O43+Q43+S43+U43+W43+Y43+AA43+AC43+AE43+AG43+AI43+AK43+AM43)</f>
        <v>0</v>
      </c>
      <c r="F43" s="31"/>
      <c r="G43" s="48"/>
      <c r="H43" s="31"/>
      <c r="I43" s="48"/>
      <c r="J43" s="31"/>
      <c r="K43" s="48"/>
      <c r="L43" s="31"/>
      <c r="M43" s="48"/>
      <c r="N43" s="31"/>
      <c r="O43" s="48"/>
      <c r="P43" s="303"/>
      <c r="Q43" s="48"/>
      <c r="R43" s="303"/>
      <c r="S43" s="48"/>
      <c r="T43" s="303"/>
      <c r="U43" s="48"/>
      <c r="V43" s="303"/>
      <c r="W43" s="48"/>
      <c r="X43" s="303"/>
      <c r="Y43" s="48"/>
      <c r="Z43" s="303"/>
      <c r="AA43" s="48"/>
      <c r="AB43" s="303"/>
      <c r="AC43" s="48"/>
      <c r="AD43" s="303"/>
      <c r="AE43" s="48"/>
      <c r="AF43" s="303"/>
      <c r="AG43" s="48"/>
      <c r="AH43" s="303"/>
      <c r="AI43" s="48"/>
      <c r="AJ43" s="303"/>
      <c r="AK43" s="48"/>
      <c r="AL43" s="93"/>
      <c r="AM43" s="48"/>
      <c r="AN43" s="304"/>
      <c r="AO43" s="6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40"/>
      <c r="BB43" s="40"/>
      <c r="CB43" s="41"/>
      <c r="CG43" s="42">
        <v>0</v>
      </c>
      <c r="CH43" s="42">
        <v>0</v>
      </c>
      <c r="CI43" s="42"/>
      <c r="CJ43" s="42"/>
      <c r="CK43" s="42"/>
      <c r="CL43" s="42"/>
    </row>
    <row r="44" spans="1:90" ht="16.149999999999999" customHeight="1" x14ac:dyDescent="0.2">
      <c r="A44" s="399" t="s">
        <v>27</v>
      </c>
      <c r="B44" s="305" t="s">
        <v>59</v>
      </c>
      <c r="C44" s="45">
        <f>SUM(D44+E44)</f>
        <v>0</v>
      </c>
      <c r="D44" s="46">
        <f>SUM(F44+H44+J44+L44+N44+P44+R44+T44+V44+X44+Z44+AB44+AD44+AF44+AH44+AJ44+AL44)</f>
        <v>0</v>
      </c>
      <c r="E44" s="70">
        <f>SUM(G44+I44+K44+M44+O44+Q44+S44+U44+W44+Y44+AA44+AC44+AE44+AG44+AI44+AK44+AM44)</f>
        <v>0</v>
      </c>
      <c r="F44" s="29"/>
      <c r="G44" s="47"/>
      <c r="H44" s="29"/>
      <c r="I44" s="47"/>
      <c r="J44" s="29"/>
      <c r="K44" s="47"/>
      <c r="L44" s="29"/>
      <c r="M44" s="47"/>
      <c r="N44" s="29"/>
      <c r="O44" s="47"/>
      <c r="P44" s="129"/>
      <c r="Q44" s="47"/>
      <c r="R44" s="129"/>
      <c r="S44" s="47"/>
      <c r="T44" s="129"/>
      <c r="U44" s="47"/>
      <c r="V44" s="129"/>
      <c r="W44" s="47"/>
      <c r="X44" s="129"/>
      <c r="Y44" s="47"/>
      <c r="Z44" s="129"/>
      <c r="AA44" s="47"/>
      <c r="AB44" s="129"/>
      <c r="AC44" s="47"/>
      <c r="AD44" s="129"/>
      <c r="AE44" s="47"/>
      <c r="AF44" s="129"/>
      <c r="AG44" s="47"/>
      <c r="AH44" s="129"/>
      <c r="AI44" s="47"/>
      <c r="AJ44" s="129"/>
      <c r="AK44" s="47"/>
      <c r="AL44" s="79"/>
      <c r="AM44" s="47"/>
      <c r="AN44" s="173"/>
      <c r="AO44" s="6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40"/>
      <c r="BB44" s="40"/>
      <c r="CG44" s="42">
        <v>0</v>
      </c>
      <c r="CH44" s="42">
        <v>0</v>
      </c>
      <c r="CI44" s="42"/>
      <c r="CJ44" s="42"/>
      <c r="CK44" s="42"/>
      <c r="CL44" s="42"/>
    </row>
    <row r="45" spans="1:90" ht="31.15" customHeight="1" x14ac:dyDescent="0.2">
      <c r="A45" s="664" t="s">
        <v>60</v>
      </c>
      <c r="B45" s="664"/>
      <c r="C45" s="664"/>
      <c r="D45" s="664"/>
      <c r="E45" s="664"/>
      <c r="F45" s="664"/>
      <c r="G45" s="664"/>
      <c r="H45" s="664"/>
      <c r="I45" s="664"/>
      <c r="J45" s="664"/>
      <c r="K45" s="664"/>
      <c r="L45" s="664"/>
      <c r="M45" s="664"/>
      <c r="N45" s="174"/>
      <c r="O45" s="157"/>
      <c r="P45" s="157"/>
      <c r="Q45" s="157"/>
      <c r="R45" s="157"/>
      <c r="S45" s="157"/>
      <c r="T45" s="157"/>
      <c r="U45" s="157"/>
      <c r="V45" s="175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76"/>
      <c r="AP45" s="177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CG45" s="42"/>
      <c r="CH45" s="42"/>
      <c r="CI45" s="42"/>
      <c r="CJ45" s="42"/>
      <c r="CK45" s="42"/>
      <c r="CL45" s="42"/>
    </row>
    <row r="46" spans="1:90" ht="16.149999999999999" customHeight="1" x14ac:dyDescent="0.2">
      <c r="A46" s="621" t="s">
        <v>19</v>
      </c>
      <c r="B46" s="622"/>
      <c r="C46" s="624" t="s">
        <v>28</v>
      </c>
      <c r="D46" s="624"/>
      <c r="E46" s="625"/>
      <c r="F46" s="658" t="s">
        <v>25</v>
      </c>
      <c r="G46" s="665"/>
      <c r="H46" s="665"/>
      <c r="I46" s="665"/>
      <c r="J46" s="665"/>
      <c r="K46" s="665"/>
      <c r="L46" s="665"/>
      <c r="M46" s="665"/>
      <c r="N46" s="665"/>
      <c r="O46" s="665"/>
      <c r="P46" s="665"/>
      <c r="Q46" s="665"/>
      <c r="R46" s="665"/>
      <c r="S46" s="665"/>
      <c r="T46" s="665"/>
      <c r="U46" s="665"/>
      <c r="V46" s="665"/>
      <c r="W46" s="665"/>
      <c r="X46" s="665"/>
      <c r="Y46" s="665"/>
      <c r="Z46" s="665"/>
      <c r="AA46" s="665"/>
      <c r="AB46" s="665"/>
      <c r="AC46" s="665"/>
      <c r="AD46" s="665"/>
      <c r="AE46" s="665"/>
      <c r="AF46" s="665"/>
      <c r="AG46" s="665"/>
      <c r="AH46" s="665"/>
      <c r="AI46" s="665"/>
      <c r="AJ46" s="665"/>
      <c r="AK46" s="665"/>
      <c r="AL46" s="665"/>
      <c r="AM46" s="666"/>
      <c r="AN46" s="631" t="s">
        <v>1</v>
      </c>
      <c r="AO46" s="176"/>
      <c r="AP46" s="424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CG46" s="42"/>
      <c r="CH46" s="42"/>
      <c r="CI46" s="42"/>
      <c r="CJ46" s="42"/>
      <c r="CK46" s="42"/>
      <c r="CL46" s="42"/>
    </row>
    <row r="47" spans="1:90" ht="16.149999999999999" customHeight="1" x14ac:dyDescent="0.2">
      <c r="A47" s="572"/>
      <c r="B47" s="573"/>
      <c r="C47" s="579"/>
      <c r="D47" s="579"/>
      <c r="E47" s="580"/>
      <c r="F47" s="661" t="s">
        <v>22</v>
      </c>
      <c r="G47" s="661"/>
      <c r="H47" s="659" t="s">
        <v>23</v>
      </c>
      <c r="I47" s="668"/>
      <c r="J47" s="658" t="s">
        <v>24</v>
      </c>
      <c r="K47" s="666"/>
      <c r="L47" s="659" t="s">
        <v>21</v>
      </c>
      <c r="M47" s="668"/>
      <c r="N47" s="659" t="s">
        <v>20</v>
      </c>
      <c r="O47" s="668"/>
      <c r="P47" s="660" t="s">
        <v>2</v>
      </c>
      <c r="Q47" s="669"/>
      <c r="R47" s="660" t="s">
        <v>3</v>
      </c>
      <c r="S47" s="669"/>
      <c r="T47" s="660" t="s">
        <v>4</v>
      </c>
      <c r="U47" s="669"/>
      <c r="V47" s="660" t="s">
        <v>5</v>
      </c>
      <c r="W47" s="669"/>
      <c r="X47" s="660" t="s">
        <v>6</v>
      </c>
      <c r="Y47" s="669"/>
      <c r="Z47" s="660" t="s">
        <v>7</v>
      </c>
      <c r="AA47" s="669"/>
      <c r="AB47" s="660" t="s">
        <v>8</v>
      </c>
      <c r="AC47" s="669"/>
      <c r="AD47" s="660" t="s">
        <v>9</v>
      </c>
      <c r="AE47" s="669"/>
      <c r="AF47" s="660" t="s">
        <v>10</v>
      </c>
      <c r="AG47" s="669"/>
      <c r="AH47" s="660" t="s">
        <v>11</v>
      </c>
      <c r="AI47" s="669"/>
      <c r="AJ47" s="660" t="s">
        <v>12</v>
      </c>
      <c r="AK47" s="669"/>
      <c r="AL47" s="660" t="s">
        <v>13</v>
      </c>
      <c r="AM47" s="669"/>
      <c r="AN47" s="595"/>
      <c r="AO47" s="176"/>
      <c r="AP47" s="424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CG47" s="42"/>
      <c r="CH47" s="42"/>
      <c r="CI47" s="42"/>
      <c r="CJ47" s="42"/>
      <c r="CK47" s="42"/>
      <c r="CL47" s="42"/>
    </row>
    <row r="48" spans="1:90" ht="16.149999999999999" customHeight="1" x14ac:dyDescent="0.2">
      <c r="A48" s="574"/>
      <c r="B48" s="575"/>
      <c r="C48" s="84" t="s">
        <v>14</v>
      </c>
      <c r="D48" s="179" t="s">
        <v>15</v>
      </c>
      <c r="E48" s="82" t="s">
        <v>16</v>
      </c>
      <c r="F48" s="325" t="s">
        <v>15</v>
      </c>
      <c r="G48" s="392" t="s">
        <v>16</v>
      </c>
      <c r="H48" s="325" t="s">
        <v>15</v>
      </c>
      <c r="I48" s="392" t="s">
        <v>16</v>
      </c>
      <c r="J48" s="325" t="s">
        <v>15</v>
      </c>
      <c r="K48" s="392" t="s">
        <v>16</v>
      </c>
      <c r="L48" s="325" t="s">
        <v>15</v>
      </c>
      <c r="M48" s="392" t="s">
        <v>16</v>
      </c>
      <c r="N48" s="325" t="s">
        <v>15</v>
      </c>
      <c r="O48" s="392" t="s">
        <v>16</v>
      </c>
      <c r="P48" s="325" t="s">
        <v>15</v>
      </c>
      <c r="Q48" s="392" t="s">
        <v>16</v>
      </c>
      <c r="R48" s="325" t="s">
        <v>15</v>
      </c>
      <c r="S48" s="392" t="s">
        <v>16</v>
      </c>
      <c r="T48" s="325" t="s">
        <v>15</v>
      </c>
      <c r="U48" s="392" t="s">
        <v>16</v>
      </c>
      <c r="V48" s="325" t="s">
        <v>15</v>
      </c>
      <c r="W48" s="392" t="s">
        <v>16</v>
      </c>
      <c r="X48" s="325" t="s">
        <v>15</v>
      </c>
      <c r="Y48" s="392" t="s">
        <v>16</v>
      </c>
      <c r="Z48" s="325" t="s">
        <v>15</v>
      </c>
      <c r="AA48" s="392" t="s">
        <v>16</v>
      </c>
      <c r="AB48" s="325" t="s">
        <v>15</v>
      </c>
      <c r="AC48" s="392" t="s">
        <v>16</v>
      </c>
      <c r="AD48" s="325" t="s">
        <v>15</v>
      </c>
      <c r="AE48" s="392" t="s">
        <v>16</v>
      </c>
      <c r="AF48" s="325" t="s">
        <v>15</v>
      </c>
      <c r="AG48" s="392" t="s">
        <v>16</v>
      </c>
      <c r="AH48" s="325" t="s">
        <v>15</v>
      </c>
      <c r="AI48" s="392" t="s">
        <v>16</v>
      </c>
      <c r="AJ48" s="325" t="s">
        <v>15</v>
      </c>
      <c r="AK48" s="392" t="s">
        <v>16</v>
      </c>
      <c r="AL48" s="68" t="s">
        <v>15</v>
      </c>
      <c r="AM48" s="181" t="s">
        <v>16</v>
      </c>
      <c r="AN48" s="591"/>
      <c r="AO48" s="176"/>
      <c r="AP48" s="424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CG48" s="42"/>
      <c r="CH48" s="42"/>
      <c r="CI48" s="42"/>
      <c r="CJ48" s="42"/>
      <c r="CK48" s="42"/>
      <c r="CL48" s="42"/>
    </row>
    <row r="49" spans="1:90" ht="16.149999999999999" customHeight="1" x14ac:dyDescent="0.2">
      <c r="A49" s="618" t="s">
        <v>61</v>
      </c>
      <c r="B49" s="393" t="s">
        <v>35</v>
      </c>
      <c r="C49" s="90">
        <f t="shared" ref="C49:C70" si="4">SUM(D49+E49)</f>
        <v>0</v>
      </c>
      <c r="D49" s="91">
        <f>SUM(H49+J49+L49+N49+P49+R49+T49+V49+X49+Z49+AB49+AD49+AF49+AH49+AJ49+AL49)</f>
        <v>0</v>
      </c>
      <c r="E49" s="2">
        <f t="shared" ref="D49:E54" si="5">SUM(I49+K49+M49+O49+Q49+S49+U49+W49+Y49+AA49+AC49+AE49+AG49+AI49+AK49+AM49)</f>
        <v>0</v>
      </c>
      <c r="F49" s="80"/>
      <c r="G49" s="81"/>
      <c r="H49" s="3"/>
      <c r="I49" s="4"/>
      <c r="J49" s="3"/>
      <c r="K49" s="5"/>
      <c r="L49" s="3"/>
      <c r="M49" s="5"/>
      <c r="N49" s="3"/>
      <c r="O49" s="5"/>
      <c r="P49" s="21"/>
      <c r="Q49" s="5"/>
      <c r="R49" s="21"/>
      <c r="S49" s="5"/>
      <c r="T49" s="21"/>
      <c r="U49" s="5"/>
      <c r="V49" s="21"/>
      <c r="W49" s="5"/>
      <c r="X49" s="21"/>
      <c r="Y49" s="5"/>
      <c r="Z49" s="21"/>
      <c r="AA49" s="5"/>
      <c r="AB49" s="21"/>
      <c r="AC49" s="5"/>
      <c r="AD49" s="21"/>
      <c r="AE49" s="5"/>
      <c r="AF49" s="21"/>
      <c r="AG49" s="5"/>
      <c r="AH49" s="21"/>
      <c r="AI49" s="5"/>
      <c r="AJ49" s="21"/>
      <c r="AK49" s="5"/>
      <c r="AL49" s="21"/>
      <c r="AM49" s="5"/>
      <c r="AN49" s="183"/>
      <c r="AO49" s="6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40"/>
      <c r="BB49" s="40"/>
      <c r="CG49" s="42">
        <v>0</v>
      </c>
      <c r="CH49" s="42">
        <v>0</v>
      </c>
      <c r="CI49" s="42"/>
      <c r="CJ49" s="42"/>
      <c r="CK49" s="42"/>
      <c r="CL49" s="42"/>
    </row>
    <row r="50" spans="1:90" ht="16.149999999999999" customHeight="1" x14ac:dyDescent="0.2">
      <c r="A50" s="564"/>
      <c r="B50" s="389" t="s">
        <v>47</v>
      </c>
      <c r="C50" s="114">
        <f t="shared" si="4"/>
        <v>0</v>
      </c>
      <c r="D50" s="115">
        <f t="shared" si="5"/>
        <v>0</v>
      </c>
      <c r="E50" s="69">
        <f t="shared" si="5"/>
        <v>0</v>
      </c>
      <c r="F50" s="43"/>
      <c r="G50" s="44"/>
      <c r="H50" s="7"/>
      <c r="I50" s="14"/>
      <c r="J50" s="7"/>
      <c r="K50" s="8"/>
      <c r="L50" s="7"/>
      <c r="M50" s="8"/>
      <c r="N50" s="7"/>
      <c r="O50" s="8"/>
      <c r="P50" s="15"/>
      <c r="Q50" s="8"/>
      <c r="R50" s="15"/>
      <c r="S50" s="8"/>
      <c r="T50" s="15"/>
      <c r="U50" s="8"/>
      <c r="V50" s="15"/>
      <c r="W50" s="8"/>
      <c r="X50" s="15"/>
      <c r="Y50" s="8"/>
      <c r="Z50" s="15"/>
      <c r="AA50" s="8"/>
      <c r="AB50" s="15"/>
      <c r="AC50" s="8"/>
      <c r="AD50" s="15"/>
      <c r="AE50" s="8"/>
      <c r="AF50" s="15"/>
      <c r="AG50" s="8"/>
      <c r="AH50" s="15"/>
      <c r="AI50" s="8"/>
      <c r="AJ50" s="15"/>
      <c r="AK50" s="8"/>
      <c r="AL50" s="15"/>
      <c r="AM50" s="8"/>
      <c r="AN50" s="185"/>
      <c r="AO50" s="6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40"/>
      <c r="BB50" s="40"/>
      <c r="CG50" s="42">
        <v>0</v>
      </c>
      <c r="CH50" s="42">
        <v>0</v>
      </c>
      <c r="CI50" s="42"/>
      <c r="CJ50" s="42"/>
      <c r="CK50" s="42"/>
      <c r="CL50" s="42"/>
    </row>
    <row r="51" spans="1:90" ht="16.149999999999999" customHeight="1" x14ac:dyDescent="0.2">
      <c r="A51" s="564"/>
      <c r="B51" s="389" t="s">
        <v>36</v>
      </c>
      <c r="C51" s="114">
        <f t="shared" si="4"/>
        <v>0</v>
      </c>
      <c r="D51" s="115">
        <f t="shared" si="5"/>
        <v>0</v>
      </c>
      <c r="E51" s="69">
        <f t="shared" si="5"/>
        <v>0</v>
      </c>
      <c r="F51" s="43"/>
      <c r="G51" s="44"/>
      <c r="H51" s="7"/>
      <c r="I51" s="14"/>
      <c r="J51" s="7"/>
      <c r="K51" s="8"/>
      <c r="L51" s="7"/>
      <c r="M51" s="8"/>
      <c r="N51" s="7"/>
      <c r="O51" s="8"/>
      <c r="P51" s="15"/>
      <c r="Q51" s="8"/>
      <c r="R51" s="15"/>
      <c r="S51" s="8"/>
      <c r="T51" s="15"/>
      <c r="U51" s="8"/>
      <c r="V51" s="15"/>
      <c r="W51" s="8"/>
      <c r="X51" s="15"/>
      <c r="Y51" s="8"/>
      <c r="Z51" s="15"/>
      <c r="AA51" s="8"/>
      <c r="AB51" s="15"/>
      <c r="AC51" s="8"/>
      <c r="AD51" s="15"/>
      <c r="AE51" s="8"/>
      <c r="AF51" s="15"/>
      <c r="AG51" s="8"/>
      <c r="AH51" s="15"/>
      <c r="AI51" s="8"/>
      <c r="AJ51" s="15"/>
      <c r="AK51" s="8"/>
      <c r="AL51" s="15"/>
      <c r="AM51" s="8"/>
      <c r="AN51" s="185"/>
      <c r="AO51" s="6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40"/>
      <c r="BB51" s="40"/>
      <c r="CG51" s="42">
        <v>0</v>
      </c>
      <c r="CH51" s="42">
        <v>0</v>
      </c>
      <c r="CI51" s="42"/>
      <c r="CJ51" s="42"/>
      <c r="CK51" s="42"/>
      <c r="CL51" s="42"/>
    </row>
    <row r="52" spans="1:90" ht="16.149999999999999" customHeight="1" x14ac:dyDescent="0.2">
      <c r="A52" s="564"/>
      <c r="B52" s="389" t="s">
        <v>62</v>
      </c>
      <c r="C52" s="114">
        <f t="shared" si="4"/>
        <v>0</v>
      </c>
      <c r="D52" s="115">
        <f t="shared" si="5"/>
        <v>0</v>
      </c>
      <c r="E52" s="69">
        <f t="shared" si="5"/>
        <v>0</v>
      </c>
      <c r="F52" s="43"/>
      <c r="G52" s="44"/>
      <c r="H52" s="7"/>
      <c r="I52" s="14"/>
      <c r="J52" s="7"/>
      <c r="K52" s="8"/>
      <c r="L52" s="7"/>
      <c r="M52" s="8"/>
      <c r="N52" s="7"/>
      <c r="O52" s="8"/>
      <c r="P52" s="15"/>
      <c r="Q52" s="8"/>
      <c r="R52" s="15"/>
      <c r="S52" s="8"/>
      <c r="T52" s="15"/>
      <c r="U52" s="8"/>
      <c r="V52" s="15"/>
      <c r="W52" s="8"/>
      <c r="X52" s="15"/>
      <c r="Y52" s="8"/>
      <c r="Z52" s="15"/>
      <c r="AA52" s="8"/>
      <c r="AB52" s="15"/>
      <c r="AC52" s="8"/>
      <c r="AD52" s="15"/>
      <c r="AE52" s="8"/>
      <c r="AF52" s="15"/>
      <c r="AG52" s="8"/>
      <c r="AH52" s="15"/>
      <c r="AI52" s="8"/>
      <c r="AJ52" s="15"/>
      <c r="AK52" s="8"/>
      <c r="AL52" s="15"/>
      <c r="AM52" s="8"/>
      <c r="AN52" s="185"/>
      <c r="AO52" s="6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40"/>
      <c r="BB52" s="40"/>
      <c r="CG52" s="42">
        <v>0</v>
      </c>
      <c r="CH52" s="42">
        <v>0</v>
      </c>
      <c r="CI52" s="42"/>
      <c r="CJ52" s="42"/>
      <c r="CK52" s="42"/>
      <c r="CL52" s="42"/>
    </row>
    <row r="53" spans="1:90" ht="16.149999999999999" customHeight="1" x14ac:dyDescent="0.2">
      <c r="A53" s="564"/>
      <c r="B53" s="389" t="s">
        <v>39</v>
      </c>
      <c r="C53" s="114">
        <f t="shared" si="4"/>
        <v>0</v>
      </c>
      <c r="D53" s="115">
        <f t="shared" si="5"/>
        <v>0</v>
      </c>
      <c r="E53" s="69">
        <f t="shared" si="5"/>
        <v>0</v>
      </c>
      <c r="F53" s="43"/>
      <c r="G53" s="44"/>
      <c r="H53" s="7"/>
      <c r="I53" s="14"/>
      <c r="J53" s="7"/>
      <c r="K53" s="8"/>
      <c r="L53" s="7"/>
      <c r="M53" s="8"/>
      <c r="N53" s="7"/>
      <c r="O53" s="8"/>
      <c r="P53" s="15"/>
      <c r="Q53" s="8"/>
      <c r="R53" s="15"/>
      <c r="S53" s="8"/>
      <c r="T53" s="15"/>
      <c r="U53" s="8"/>
      <c r="V53" s="15"/>
      <c r="W53" s="8"/>
      <c r="X53" s="15"/>
      <c r="Y53" s="8"/>
      <c r="Z53" s="15"/>
      <c r="AA53" s="8"/>
      <c r="AB53" s="15"/>
      <c r="AC53" s="8"/>
      <c r="AD53" s="15"/>
      <c r="AE53" s="8"/>
      <c r="AF53" s="15"/>
      <c r="AG53" s="8"/>
      <c r="AH53" s="15"/>
      <c r="AI53" s="8"/>
      <c r="AJ53" s="15"/>
      <c r="AK53" s="8"/>
      <c r="AL53" s="15"/>
      <c r="AM53" s="8"/>
      <c r="AN53" s="185"/>
      <c r="AO53" s="6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40"/>
      <c r="BB53" s="40"/>
      <c r="CG53" s="42">
        <v>0</v>
      </c>
      <c r="CH53" s="42">
        <v>0</v>
      </c>
      <c r="CI53" s="42"/>
      <c r="CJ53" s="42"/>
      <c r="CK53" s="42"/>
      <c r="CL53" s="42"/>
    </row>
    <row r="54" spans="1:90" ht="16.149999999999999" customHeight="1" x14ac:dyDescent="0.2">
      <c r="A54" s="565"/>
      <c r="B54" s="390" t="s">
        <v>40</v>
      </c>
      <c r="C54" s="86">
        <f t="shared" si="4"/>
        <v>0</v>
      </c>
      <c r="D54" s="87">
        <f t="shared" si="5"/>
        <v>0</v>
      </c>
      <c r="E54" s="74">
        <f t="shared" si="5"/>
        <v>0</v>
      </c>
      <c r="F54" s="72"/>
      <c r="G54" s="73"/>
      <c r="H54" s="9"/>
      <c r="I54" s="10"/>
      <c r="J54" s="9"/>
      <c r="K54" s="11"/>
      <c r="L54" s="9"/>
      <c r="M54" s="11"/>
      <c r="N54" s="9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8"/>
      <c r="AA54" s="11"/>
      <c r="AB54" s="18"/>
      <c r="AC54" s="11"/>
      <c r="AD54" s="18"/>
      <c r="AE54" s="11"/>
      <c r="AF54" s="18"/>
      <c r="AG54" s="11"/>
      <c r="AH54" s="18"/>
      <c r="AI54" s="11"/>
      <c r="AJ54" s="18"/>
      <c r="AK54" s="11"/>
      <c r="AL54" s="18"/>
      <c r="AM54" s="11"/>
      <c r="AN54" s="186"/>
      <c r="AO54" s="6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40"/>
      <c r="BB54" s="40"/>
      <c r="CG54" s="42">
        <v>0</v>
      </c>
      <c r="CH54" s="42">
        <v>0</v>
      </c>
      <c r="CI54" s="42"/>
      <c r="CJ54" s="42"/>
      <c r="CK54" s="42"/>
      <c r="CL54" s="42"/>
    </row>
    <row r="55" spans="1:90" ht="16.149999999999999" customHeight="1" x14ac:dyDescent="0.2">
      <c r="A55" s="618" t="s">
        <v>63</v>
      </c>
      <c r="B55" s="393" t="s">
        <v>36</v>
      </c>
      <c r="C55" s="90">
        <f t="shared" si="4"/>
        <v>0</v>
      </c>
      <c r="D55" s="91">
        <f t="shared" ref="D55:E60" si="6">SUM(J55+L55+N55)</f>
        <v>0</v>
      </c>
      <c r="E55" s="2">
        <f t="shared" si="6"/>
        <v>0</v>
      </c>
      <c r="F55" s="80"/>
      <c r="G55" s="81"/>
      <c r="H55" s="80"/>
      <c r="I55" s="81"/>
      <c r="J55" s="3"/>
      <c r="K55" s="5"/>
      <c r="L55" s="3"/>
      <c r="M55" s="5"/>
      <c r="N55" s="3"/>
      <c r="O55" s="5"/>
      <c r="P55" s="187"/>
      <c r="Q55" s="188"/>
      <c r="R55" s="187"/>
      <c r="S55" s="188"/>
      <c r="T55" s="187"/>
      <c r="U55" s="188"/>
      <c r="V55" s="187"/>
      <c r="W55" s="188"/>
      <c r="X55" s="187"/>
      <c r="Y55" s="188"/>
      <c r="Z55" s="187"/>
      <c r="AA55" s="188"/>
      <c r="AB55" s="187"/>
      <c r="AC55" s="188"/>
      <c r="AD55" s="187"/>
      <c r="AE55" s="188"/>
      <c r="AF55" s="187"/>
      <c r="AG55" s="188"/>
      <c r="AH55" s="187"/>
      <c r="AI55" s="188"/>
      <c r="AJ55" s="80"/>
      <c r="AK55" s="188"/>
      <c r="AL55" s="187"/>
      <c r="AM55" s="188"/>
      <c r="AN55" s="183"/>
      <c r="AO55" s="6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40"/>
      <c r="BB55" s="40"/>
      <c r="CG55" s="42">
        <v>0</v>
      </c>
      <c r="CH55" s="42">
        <v>0</v>
      </c>
      <c r="CI55" s="42"/>
      <c r="CJ55" s="42"/>
      <c r="CK55" s="42"/>
      <c r="CL55" s="42"/>
    </row>
    <row r="56" spans="1:90" ht="16.149999999999999" customHeight="1" x14ac:dyDescent="0.2">
      <c r="A56" s="565"/>
      <c r="B56" s="390" t="s">
        <v>39</v>
      </c>
      <c r="C56" s="86">
        <f t="shared" si="4"/>
        <v>0</v>
      </c>
      <c r="D56" s="87">
        <f t="shared" si="6"/>
        <v>0</v>
      </c>
      <c r="E56" s="74">
        <f t="shared" si="6"/>
        <v>0</v>
      </c>
      <c r="F56" s="72"/>
      <c r="G56" s="73"/>
      <c r="H56" s="72"/>
      <c r="I56" s="73"/>
      <c r="J56" s="9"/>
      <c r="K56" s="11"/>
      <c r="L56" s="9"/>
      <c r="M56" s="11"/>
      <c r="N56" s="9"/>
      <c r="O56" s="11"/>
      <c r="P56" s="189"/>
      <c r="Q56" s="190"/>
      <c r="R56" s="189"/>
      <c r="S56" s="190"/>
      <c r="T56" s="189"/>
      <c r="U56" s="190"/>
      <c r="V56" s="189"/>
      <c r="W56" s="190"/>
      <c r="X56" s="189"/>
      <c r="Y56" s="190"/>
      <c r="Z56" s="189"/>
      <c r="AA56" s="190"/>
      <c r="AB56" s="189"/>
      <c r="AC56" s="190"/>
      <c r="AD56" s="189"/>
      <c r="AE56" s="190"/>
      <c r="AF56" s="189"/>
      <c r="AG56" s="190"/>
      <c r="AH56" s="189"/>
      <c r="AI56" s="190"/>
      <c r="AJ56" s="72"/>
      <c r="AK56" s="190"/>
      <c r="AL56" s="189"/>
      <c r="AM56" s="190"/>
      <c r="AN56" s="186"/>
      <c r="AO56" s="6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40"/>
      <c r="BB56" s="40"/>
      <c r="CG56" s="42">
        <v>0</v>
      </c>
      <c r="CH56" s="42">
        <v>0</v>
      </c>
      <c r="CI56" s="42"/>
      <c r="CJ56" s="42"/>
      <c r="CK56" s="42"/>
      <c r="CL56" s="42"/>
    </row>
    <row r="57" spans="1:90" ht="16.149999999999999" customHeight="1" x14ac:dyDescent="0.2">
      <c r="A57" s="618" t="s">
        <v>64</v>
      </c>
      <c r="B57" s="393" t="s">
        <v>35</v>
      </c>
      <c r="C57" s="90">
        <f t="shared" si="4"/>
        <v>0</v>
      </c>
      <c r="D57" s="91">
        <f t="shared" si="6"/>
        <v>0</v>
      </c>
      <c r="E57" s="2">
        <f t="shared" si="6"/>
        <v>0</v>
      </c>
      <c r="F57" s="80"/>
      <c r="G57" s="81"/>
      <c r="H57" s="80"/>
      <c r="I57" s="81"/>
      <c r="J57" s="3"/>
      <c r="K57" s="5"/>
      <c r="L57" s="3"/>
      <c r="M57" s="5"/>
      <c r="N57" s="3"/>
      <c r="O57" s="5"/>
      <c r="P57" s="187"/>
      <c r="Q57" s="188"/>
      <c r="R57" s="187"/>
      <c r="S57" s="188"/>
      <c r="T57" s="187"/>
      <c r="U57" s="188"/>
      <c r="V57" s="187"/>
      <c r="W57" s="188"/>
      <c r="X57" s="187"/>
      <c r="Y57" s="188"/>
      <c r="Z57" s="187"/>
      <c r="AA57" s="188"/>
      <c r="AB57" s="187"/>
      <c r="AC57" s="188"/>
      <c r="AD57" s="187"/>
      <c r="AE57" s="188"/>
      <c r="AF57" s="187"/>
      <c r="AG57" s="188"/>
      <c r="AH57" s="187"/>
      <c r="AI57" s="188"/>
      <c r="AJ57" s="80"/>
      <c r="AK57" s="188"/>
      <c r="AL57" s="187"/>
      <c r="AM57" s="188"/>
      <c r="AN57" s="183"/>
      <c r="AO57" s="6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40"/>
      <c r="BB57" s="40"/>
      <c r="CG57" s="42">
        <v>0</v>
      </c>
      <c r="CH57" s="42">
        <v>0</v>
      </c>
      <c r="CI57" s="42"/>
      <c r="CJ57" s="42"/>
      <c r="CK57" s="42"/>
      <c r="CL57" s="42"/>
    </row>
    <row r="58" spans="1:90" ht="16.149999999999999" customHeight="1" x14ac:dyDescent="0.2">
      <c r="A58" s="564"/>
      <c r="B58" s="389" t="s">
        <v>47</v>
      </c>
      <c r="C58" s="114">
        <f t="shared" si="4"/>
        <v>0</v>
      </c>
      <c r="D58" s="115">
        <f t="shared" si="6"/>
        <v>0</v>
      </c>
      <c r="E58" s="69">
        <f t="shared" si="6"/>
        <v>0</v>
      </c>
      <c r="F58" s="43"/>
      <c r="G58" s="44"/>
      <c r="H58" s="43"/>
      <c r="I58" s="44"/>
      <c r="J58" s="7"/>
      <c r="K58" s="8"/>
      <c r="L58" s="7"/>
      <c r="M58" s="8"/>
      <c r="N58" s="7"/>
      <c r="O58" s="8"/>
      <c r="P58" s="191"/>
      <c r="Q58" s="192"/>
      <c r="R58" s="191"/>
      <c r="S58" s="192"/>
      <c r="T58" s="191"/>
      <c r="U58" s="192"/>
      <c r="V58" s="191"/>
      <c r="W58" s="192"/>
      <c r="X58" s="191"/>
      <c r="Y58" s="192"/>
      <c r="Z58" s="191"/>
      <c r="AA58" s="192"/>
      <c r="AB58" s="191"/>
      <c r="AC58" s="192"/>
      <c r="AD58" s="191"/>
      <c r="AE58" s="192"/>
      <c r="AF58" s="191"/>
      <c r="AG58" s="192"/>
      <c r="AH58" s="191"/>
      <c r="AI58" s="192"/>
      <c r="AJ58" s="43"/>
      <c r="AK58" s="192"/>
      <c r="AL58" s="191"/>
      <c r="AM58" s="192"/>
      <c r="AN58" s="185"/>
      <c r="AO58" s="6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40"/>
      <c r="BB58" s="40"/>
      <c r="CG58" s="42">
        <v>0</v>
      </c>
      <c r="CH58" s="42">
        <v>0</v>
      </c>
      <c r="CI58" s="42"/>
      <c r="CJ58" s="42"/>
      <c r="CK58" s="42"/>
      <c r="CL58" s="42"/>
    </row>
    <row r="59" spans="1:90" ht="16.149999999999999" customHeight="1" x14ac:dyDescent="0.2">
      <c r="A59" s="564"/>
      <c r="B59" s="389" t="s">
        <v>36</v>
      </c>
      <c r="C59" s="114">
        <f t="shared" si="4"/>
        <v>0</v>
      </c>
      <c r="D59" s="115">
        <f t="shared" si="6"/>
        <v>0</v>
      </c>
      <c r="E59" s="69">
        <f t="shared" si="6"/>
        <v>0</v>
      </c>
      <c r="F59" s="43"/>
      <c r="G59" s="44"/>
      <c r="H59" s="43"/>
      <c r="I59" s="44"/>
      <c r="J59" s="7"/>
      <c r="K59" s="8"/>
      <c r="L59" s="7"/>
      <c r="M59" s="8"/>
      <c r="N59" s="7"/>
      <c r="O59" s="8"/>
      <c r="P59" s="191"/>
      <c r="Q59" s="192"/>
      <c r="R59" s="191"/>
      <c r="S59" s="192"/>
      <c r="T59" s="191"/>
      <c r="U59" s="192"/>
      <c r="V59" s="191"/>
      <c r="W59" s="192"/>
      <c r="X59" s="191"/>
      <c r="Y59" s="192"/>
      <c r="Z59" s="191"/>
      <c r="AA59" s="192"/>
      <c r="AB59" s="191"/>
      <c r="AC59" s="192"/>
      <c r="AD59" s="191"/>
      <c r="AE59" s="192"/>
      <c r="AF59" s="191"/>
      <c r="AG59" s="192"/>
      <c r="AH59" s="191"/>
      <c r="AI59" s="192"/>
      <c r="AJ59" s="43"/>
      <c r="AK59" s="192"/>
      <c r="AL59" s="191"/>
      <c r="AM59" s="192"/>
      <c r="AN59" s="185"/>
      <c r="AO59" s="6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40"/>
      <c r="BB59" s="40"/>
      <c r="CG59" s="42">
        <v>0</v>
      </c>
      <c r="CH59" s="42">
        <v>0</v>
      </c>
      <c r="CI59" s="42"/>
      <c r="CJ59" s="42"/>
      <c r="CK59" s="42"/>
      <c r="CL59" s="42"/>
    </row>
    <row r="60" spans="1:90" ht="16.149999999999999" customHeight="1" x14ac:dyDescent="0.2">
      <c r="A60" s="565"/>
      <c r="B60" s="390" t="s">
        <v>39</v>
      </c>
      <c r="C60" s="86">
        <f t="shared" si="4"/>
        <v>0</v>
      </c>
      <c r="D60" s="87">
        <f t="shared" si="6"/>
        <v>0</v>
      </c>
      <c r="E60" s="74">
        <f t="shared" si="6"/>
        <v>0</v>
      </c>
      <c r="F60" s="72"/>
      <c r="G60" s="73"/>
      <c r="H60" s="72"/>
      <c r="I60" s="73"/>
      <c r="J60" s="9"/>
      <c r="K60" s="11"/>
      <c r="L60" s="9"/>
      <c r="M60" s="11"/>
      <c r="N60" s="9"/>
      <c r="O60" s="11"/>
      <c r="P60" s="189"/>
      <c r="Q60" s="190"/>
      <c r="R60" s="189"/>
      <c r="S60" s="190"/>
      <c r="T60" s="189"/>
      <c r="U60" s="190"/>
      <c r="V60" s="189"/>
      <c r="W60" s="190"/>
      <c r="X60" s="189"/>
      <c r="Y60" s="190"/>
      <c r="Z60" s="189"/>
      <c r="AA60" s="190"/>
      <c r="AB60" s="189"/>
      <c r="AC60" s="190"/>
      <c r="AD60" s="189"/>
      <c r="AE60" s="190"/>
      <c r="AF60" s="189"/>
      <c r="AG60" s="190"/>
      <c r="AH60" s="189"/>
      <c r="AI60" s="190"/>
      <c r="AJ60" s="72"/>
      <c r="AK60" s="190"/>
      <c r="AL60" s="189"/>
      <c r="AM60" s="190"/>
      <c r="AN60" s="186"/>
      <c r="AO60" s="6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40"/>
      <c r="BB60" s="40"/>
      <c r="CG60" s="42">
        <v>0</v>
      </c>
      <c r="CH60" s="42">
        <v>0</v>
      </c>
      <c r="CI60" s="42"/>
      <c r="CJ60" s="42"/>
      <c r="CK60" s="42"/>
      <c r="CL60" s="42"/>
    </row>
    <row r="61" spans="1:90" ht="16.149999999999999" customHeight="1" x14ac:dyDescent="0.2">
      <c r="A61" s="618" t="s">
        <v>65</v>
      </c>
      <c r="B61" s="393" t="s">
        <v>35</v>
      </c>
      <c r="C61" s="90">
        <f t="shared" si="4"/>
        <v>0</v>
      </c>
      <c r="D61" s="91">
        <f t="shared" ref="D61:E70" si="7">SUM(J61+L61+N61+P61+R61+T61+V61+X61+Z61+AB61+AD61+AF61+AH61+AJ61+AL61)</f>
        <v>0</v>
      </c>
      <c r="E61" s="2">
        <f t="shared" si="7"/>
        <v>0</v>
      </c>
      <c r="F61" s="80"/>
      <c r="G61" s="81"/>
      <c r="H61" s="80"/>
      <c r="I61" s="188"/>
      <c r="J61" s="3"/>
      <c r="K61" s="5"/>
      <c r="L61" s="3"/>
      <c r="M61" s="5"/>
      <c r="N61" s="3"/>
      <c r="O61" s="5"/>
      <c r="P61" s="3"/>
      <c r="Q61" s="5"/>
      <c r="R61" s="3"/>
      <c r="S61" s="5"/>
      <c r="T61" s="3"/>
      <c r="U61" s="5"/>
      <c r="V61" s="3"/>
      <c r="W61" s="5"/>
      <c r="X61" s="3"/>
      <c r="Y61" s="5"/>
      <c r="Z61" s="3"/>
      <c r="AA61" s="5"/>
      <c r="AB61" s="3"/>
      <c r="AC61" s="5"/>
      <c r="AD61" s="3"/>
      <c r="AE61" s="5"/>
      <c r="AF61" s="3"/>
      <c r="AG61" s="5"/>
      <c r="AH61" s="3"/>
      <c r="AI61" s="5"/>
      <c r="AJ61" s="3"/>
      <c r="AK61" s="5"/>
      <c r="AL61" s="3"/>
      <c r="AM61" s="5"/>
      <c r="AN61" s="183"/>
      <c r="AO61" s="6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40"/>
      <c r="BB61" s="40"/>
      <c r="CG61" s="42">
        <v>0</v>
      </c>
      <c r="CH61" s="42">
        <v>0</v>
      </c>
      <c r="CI61" s="42"/>
      <c r="CJ61" s="42"/>
      <c r="CK61" s="42"/>
      <c r="CL61" s="42"/>
    </row>
    <row r="62" spans="1:90" ht="16.149999999999999" customHeight="1" x14ac:dyDescent="0.2">
      <c r="A62" s="565"/>
      <c r="B62" s="389" t="s">
        <v>47</v>
      </c>
      <c r="C62" s="116">
        <f t="shared" si="4"/>
        <v>0</v>
      </c>
      <c r="D62" s="117">
        <f t="shared" si="7"/>
        <v>0</v>
      </c>
      <c r="E62" s="74">
        <f t="shared" si="7"/>
        <v>0</v>
      </c>
      <c r="F62" s="72"/>
      <c r="G62" s="73"/>
      <c r="H62" s="72"/>
      <c r="I62" s="190"/>
      <c r="J62" s="9"/>
      <c r="K62" s="11"/>
      <c r="L62" s="9"/>
      <c r="M62" s="11"/>
      <c r="N62" s="9"/>
      <c r="O62" s="11"/>
      <c r="P62" s="9"/>
      <c r="Q62" s="11"/>
      <c r="R62" s="9"/>
      <c r="S62" s="11"/>
      <c r="T62" s="9"/>
      <c r="U62" s="11"/>
      <c r="V62" s="9"/>
      <c r="W62" s="11"/>
      <c r="X62" s="9"/>
      <c r="Y62" s="11"/>
      <c r="Z62" s="9"/>
      <c r="AA62" s="11"/>
      <c r="AB62" s="9"/>
      <c r="AC62" s="11"/>
      <c r="AD62" s="9"/>
      <c r="AE62" s="11"/>
      <c r="AF62" s="9"/>
      <c r="AG62" s="11"/>
      <c r="AH62" s="9"/>
      <c r="AI62" s="11"/>
      <c r="AJ62" s="9"/>
      <c r="AK62" s="11"/>
      <c r="AL62" s="9"/>
      <c r="AM62" s="11"/>
      <c r="AN62" s="186"/>
      <c r="AO62" s="6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40"/>
      <c r="BB62" s="40"/>
      <c r="CG62" s="42">
        <v>0</v>
      </c>
      <c r="CH62" s="42">
        <v>0</v>
      </c>
      <c r="CI62" s="42"/>
      <c r="CJ62" s="42"/>
      <c r="CK62" s="42"/>
      <c r="CL62" s="42"/>
    </row>
    <row r="63" spans="1:90" ht="16.149999999999999" customHeight="1" x14ac:dyDescent="0.2">
      <c r="A63" s="618" t="s">
        <v>66</v>
      </c>
      <c r="B63" s="393" t="s">
        <v>35</v>
      </c>
      <c r="C63" s="90">
        <f t="shared" si="4"/>
        <v>0</v>
      </c>
      <c r="D63" s="91">
        <f t="shared" si="7"/>
        <v>0</v>
      </c>
      <c r="E63" s="2">
        <f t="shared" si="7"/>
        <v>0</v>
      </c>
      <c r="F63" s="80"/>
      <c r="G63" s="81"/>
      <c r="H63" s="80"/>
      <c r="I63" s="81"/>
      <c r="J63" s="3"/>
      <c r="K63" s="5"/>
      <c r="L63" s="3"/>
      <c r="M63" s="5"/>
      <c r="N63" s="3"/>
      <c r="O63" s="5"/>
      <c r="P63" s="3"/>
      <c r="Q63" s="5"/>
      <c r="R63" s="3"/>
      <c r="S63" s="5"/>
      <c r="T63" s="3"/>
      <c r="U63" s="5"/>
      <c r="V63" s="3"/>
      <c r="W63" s="5"/>
      <c r="X63" s="3"/>
      <c r="Y63" s="5"/>
      <c r="Z63" s="3"/>
      <c r="AA63" s="5"/>
      <c r="AB63" s="3"/>
      <c r="AC63" s="5"/>
      <c r="AD63" s="3"/>
      <c r="AE63" s="5"/>
      <c r="AF63" s="3"/>
      <c r="AG63" s="5"/>
      <c r="AH63" s="3"/>
      <c r="AI63" s="5"/>
      <c r="AJ63" s="3"/>
      <c r="AK63" s="5"/>
      <c r="AL63" s="3"/>
      <c r="AM63" s="5"/>
      <c r="AN63" s="183"/>
      <c r="AO63" s="6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40"/>
      <c r="BB63" s="40"/>
      <c r="CG63" s="42">
        <v>0</v>
      </c>
      <c r="CH63" s="42">
        <v>0</v>
      </c>
      <c r="CI63" s="42"/>
      <c r="CJ63" s="42"/>
      <c r="CK63" s="42"/>
      <c r="CL63" s="42"/>
    </row>
    <row r="64" spans="1:90" ht="16.149999999999999" customHeight="1" x14ac:dyDescent="0.2">
      <c r="A64" s="565"/>
      <c r="B64" s="390" t="s">
        <v>47</v>
      </c>
      <c r="C64" s="86">
        <f t="shared" si="4"/>
        <v>0</v>
      </c>
      <c r="D64" s="87">
        <f t="shared" si="7"/>
        <v>0</v>
      </c>
      <c r="E64" s="74">
        <f t="shared" si="7"/>
        <v>0</v>
      </c>
      <c r="F64" s="72"/>
      <c r="G64" s="73"/>
      <c r="H64" s="72"/>
      <c r="I64" s="73"/>
      <c r="J64" s="9"/>
      <c r="K64" s="11"/>
      <c r="L64" s="9"/>
      <c r="M64" s="11"/>
      <c r="N64" s="9"/>
      <c r="O64" s="11"/>
      <c r="P64" s="9"/>
      <c r="Q64" s="11"/>
      <c r="R64" s="9"/>
      <c r="S64" s="11"/>
      <c r="T64" s="9"/>
      <c r="U64" s="11"/>
      <c r="V64" s="9"/>
      <c r="W64" s="11"/>
      <c r="X64" s="9"/>
      <c r="Y64" s="11"/>
      <c r="Z64" s="9"/>
      <c r="AA64" s="11"/>
      <c r="AB64" s="9"/>
      <c r="AC64" s="11"/>
      <c r="AD64" s="9"/>
      <c r="AE64" s="11"/>
      <c r="AF64" s="9"/>
      <c r="AG64" s="11"/>
      <c r="AH64" s="9"/>
      <c r="AI64" s="11"/>
      <c r="AJ64" s="9"/>
      <c r="AK64" s="11"/>
      <c r="AL64" s="9"/>
      <c r="AM64" s="11"/>
      <c r="AN64" s="186"/>
      <c r="AO64" s="6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40"/>
      <c r="BB64" s="40"/>
      <c r="CG64" s="42">
        <v>0</v>
      </c>
      <c r="CH64" s="42">
        <v>0</v>
      </c>
      <c r="CI64" s="42"/>
      <c r="CJ64" s="42"/>
      <c r="CK64" s="42"/>
      <c r="CL64" s="42"/>
    </row>
    <row r="65" spans="1:90" ht="16.149999999999999" customHeight="1" x14ac:dyDescent="0.2">
      <c r="A65" s="618" t="s">
        <v>67</v>
      </c>
      <c r="B65" s="393" t="s">
        <v>35</v>
      </c>
      <c r="C65" s="90">
        <f t="shared" si="4"/>
        <v>0</v>
      </c>
      <c r="D65" s="91">
        <f t="shared" si="7"/>
        <v>0</v>
      </c>
      <c r="E65" s="2">
        <f t="shared" si="7"/>
        <v>0</v>
      </c>
      <c r="F65" s="80"/>
      <c r="G65" s="81"/>
      <c r="H65" s="80"/>
      <c r="I65" s="81"/>
      <c r="J65" s="3"/>
      <c r="K65" s="5"/>
      <c r="L65" s="3"/>
      <c r="M65" s="5"/>
      <c r="N65" s="3"/>
      <c r="O65" s="5"/>
      <c r="P65" s="3"/>
      <c r="Q65" s="5"/>
      <c r="R65" s="3"/>
      <c r="S65" s="5"/>
      <c r="T65" s="3"/>
      <c r="U65" s="5"/>
      <c r="V65" s="3"/>
      <c r="W65" s="5"/>
      <c r="X65" s="3"/>
      <c r="Y65" s="5"/>
      <c r="Z65" s="3"/>
      <c r="AA65" s="5"/>
      <c r="AB65" s="3"/>
      <c r="AC65" s="5"/>
      <c r="AD65" s="3"/>
      <c r="AE65" s="5"/>
      <c r="AF65" s="3"/>
      <c r="AG65" s="5"/>
      <c r="AH65" s="3"/>
      <c r="AI65" s="5"/>
      <c r="AJ65" s="3"/>
      <c r="AK65" s="5"/>
      <c r="AL65" s="3"/>
      <c r="AM65" s="5"/>
      <c r="AN65" s="183"/>
      <c r="AO65" s="6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40"/>
      <c r="BB65" s="40"/>
      <c r="CG65" s="42">
        <v>0</v>
      </c>
      <c r="CH65" s="42">
        <v>0</v>
      </c>
      <c r="CI65" s="42"/>
      <c r="CJ65" s="42"/>
      <c r="CK65" s="42"/>
      <c r="CL65" s="42"/>
    </row>
    <row r="66" spans="1:90" ht="16.149999999999999" customHeight="1" x14ac:dyDescent="0.2">
      <c r="A66" s="564"/>
      <c r="B66" s="389" t="s">
        <v>47</v>
      </c>
      <c r="C66" s="114">
        <f t="shared" si="4"/>
        <v>0</v>
      </c>
      <c r="D66" s="115">
        <f t="shared" si="7"/>
        <v>0</v>
      </c>
      <c r="E66" s="69">
        <f t="shared" si="7"/>
        <v>0</v>
      </c>
      <c r="F66" s="43"/>
      <c r="G66" s="44"/>
      <c r="H66" s="43"/>
      <c r="I66" s="44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7"/>
      <c r="AE66" s="8"/>
      <c r="AF66" s="7"/>
      <c r="AG66" s="8"/>
      <c r="AH66" s="7"/>
      <c r="AI66" s="8"/>
      <c r="AJ66" s="7"/>
      <c r="AK66" s="8"/>
      <c r="AL66" s="7"/>
      <c r="AM66" s="8"/>
      <c r="AN66" s="185"/>
      <c r="AO66" s="6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40"/>
      <c r="BB66" s="40"/>
      <c r="CG66" s="42">
        <v>0</v>
      </c>
      <c r="CH66" s="42">
        <v>0</v>
      </c>
      <c r="CI66" s="42"/>
      <c r="CJ66" s="42"/>
      <c r="CK66" s="42"/>
      <c r="CL66" s="42"/>
    </row>
    <row r="67" spans="1:90" ht="16.149999999999999" customHeight="1" x14ac:dyDescent="0.2">
      <c r="A67" s="564"/>
      <c r="B67" s="389" t="s">
        <v>36</v>
      </c>
      <c r="C67" s="114">
        <f t="shared" si="4"/>
        <v>0</v>
      </c>
      <c r="D67" s="115">
        <f t="shared" si="7"/>
        <v>0</v>
      </c>
      <c r="E67" s="69">
        <f t="shared" si="7"/>
        <v>0</v>
      </c>
      <c r="F67" s="43"/>
      <c r="G67" s="44"/>
      <c r="H67" s="43"/>
      <c r="I67" s="44"/>
      <c r="J67" s="7"/>
      <c r="K67" s="8"/>
      <c r="L67" s="7"/>
      <c r="M67" s="8"/>
      <c r="N67" s="7"/>
      <c r="O67" s="8"/>
      <c r="P67" s="7"/>
      <c r="Q67" s="8"/>
      <c r="R67" s="7"/>
      <c r="S67" s="8"/>
      <c r="T67" s="7"/>
      <c r="U67" s="8"/>
      <c r="V67" s="7"/>
      <c r="W67" s="8"/>
      <c r="X67" s="7"/>
      <c r="Y67" s="8"/>
      <c r="Z67" s="7"/>
      <c r="AA67" s="8"/>
      <c r="AB67" s="7"/>
      <c r="AC67" s="8"/>
      <c r="AD67" s="7"/>
      <c r="AE67" s="8"/>
      <c r="AF67" s="7"/>
      <c r="AG67" s="8"/>
      <c r="AH67" s="7"/>
      <c r="AI67" s="8"/>
      <c r="AJ67" s="7"/>
      <c r="AK67" s="8"/>
      <c r="AL67" s="7"/>
      <c r="AM67" s="8"/>
      <c r="AN67" s="185"/>
      <c r="AO67" s="6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40"/>
      <c r="BB67" s="40"/>
      <c r="CG67" s="42">
        <v>0</v>
      </c>
      <c r="CH67" s="42">
        <v>0</v>
      </c>
      <c r="CI67" s="42"/>
      <c r="CJ67" s="42"/>
      <c r="CK67" s="42"/>
      <c r="CL67" s="42"/>
    </row>
    <row r="68" spans="1:90" ht="16.149999999999999" customHeight="1" x14ac:dyDescent="0.2">
      <c r="A68" s="564"/>
      <c r="B68" s="389" t="s">
        <v>62</v>
      </c>
      <c r="C68" s="114">
        <f t="shared" si="4"/>
        <v>0</v>
      </c>
      <c r="D68" s="115">
        <f t="shared" si="7"/>
        <v>0</v>
      </c>
      <c r="E68" s="69">
        <f t="shared" si="7"/>
        <v>0</v>
      </c>
      <c r="F68" s="43"/>
      <c r="G68" s="44"/>
      <c r="H68" s="43"/>
      <c r="I68" s="44"/>
      <c r="J68" s="7"/>
      <c r="K68" s="8"/>
      <c r="L68" s="7"/>
      <c r="M68" s="8"/>
      <c r="N68" s="7"/>
      <c r="O68" s="8"/>
      <c r="P68" s="7"/>
      <c r="Q68" s="8"/>
      <c r="R68" s="7"/>
      <c r="S68" s="8"/>
      <c r="T68" s="7"/>
      <c r="U68" s="8"/>
      <c r="V68" s="7"/>
      <c r="W68" s="8"/>
      <c r="X68" s="7"/>
      <c r="Y68" s="8"/>
      <c r="Z68" s="7"/>
      <c r="AA68" s="8"/>
      <c r="AB68" s="7"/>
      <c r="AC68" s="8"/>
      <c r="AD68" s="7"/>
      <c r="AE68" s="8"/>
      <c r="AF68" s="7"/>
      <c r="AG68" s="8"/>
      <c r="AH68" s="7"/>
      <c r="AI68" s="8"/>
      <c r="AJ68" s="7"/>
      <c r="AK68" s="8"/>
      <c r="AL68" s="7"/>
      <c r="AM68" s="8"/>
      <c r="AN68" s="185"/>
      <c r="AO68" s="6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40"/>
      <c r="BB68" s="40"/>
      <c r="CG68" s="42">
        <v>0</v>
      </c>
      <c r="CH68" s="42">
        <v>0</v>
      </c>
      <c r="CI68" s="42"/>
      <c r="CJ68" s="42"/>
      <c r="CK68" s="42"/>
      <c r="CL68" s="42"/>
    </row>
    <row r="69" spans="1:90" ht="16.149999999999999" customHeight="1" x14ac:dyDescent="0.2">
      <c r="A69" s="564"/>
      <c r="B69" s="389" t="s">
        <v>39</v>
      </c>
      <c r="C69" s="114">
        <f t="shared" si="4"/>
        <v>0</v>
      </c>
      <c r="D69" s="115">
        <f t="shared" si="7"/>
        <v>0</v>
      </c>
      <c r="E69" s="69">
        <f t="shared" si="7"/>
        <v>0</v>
      </c>
      <c r="F69" s="43"/>
      <c r="G69" s="44"/>
      <c r="H69" s="43"/>
      <c r="I69" s="44"/>
      <c r="J69" s="7"/>
      <c r="K69" s="8"/>
      <c r="L69" s="7"/>
      <c r="M69" s="8"/>
      <c r="N69" s="7"/>
      <c r="O69" s="8"/>
      <c r="P69" s="7"/>
      <c r="Q69" s="8"/>
      <c r="R69" s="7"/>
      <c r="S69" s="8"/>
      <c r="T69" s="7"/>
      <c r="U69" s="8"/>
      <c r="V69" s="7"/>
      <c r="W69" s="8"/>
      <c r="X69" s="7"/>
      <c r="Y69" s="8"/>
      <c r="Z69" s="7"/>
      <c r="AA69" s="8"/>
      <c r="AB69" s="7"/>
      <c r="AC69" s="8"/>
      <c r="AD69" s="7"/>
      <c r="AE69" s="8"/>
      <c r="AF69" s="7"/>
      <c r="AG69" s="8"/>
      <c r="AH69" s="7"/>
      <c r="AI69" s="8"/>
      <c r="AJ69" s="7"/>
      <c r="AK69" s="8"/>
      <c r="AL69" s="7"/>
      <c r="AM69" s="8"/>
      <c r="AN69" s="185"/>
      <c r="AO69" s="6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40"/>
      <c r="BB69" s="40"/>
      <c r="CG69" s="42">
        <v>0</v>
      </c>
      <c r="CH69" s="42">
        <v>0</v>
      </c>
      <c r="CI69" s="42"/>
      <c r="CJ69" s="42"/>
      <c r="CK69" s="42"/>
      <c r="CL69" s="42"/>
    </row>
    <row r="70" spans="1:90" ht="16.149999999999999" customHeight="1" x14ac:dyDescent="0.2">
      <c r="A70" s="565"/>
      <c r="B70" s="390" t="s">
        <v>40</v>
      </c>
      <c r="C70" s="86">
        <f t="shared" si="4"/>
        <v>0</v>
      </c>
      <c r="D70" s="87">
        <f t="shared" si="7"/>
        <v>0</v>
      </c>
      <c r="E70" s="74">
        <f t="shared" si="7"/>
        <v>0</v>
      </c>
      <c r="F70" s="72"/>
      <c r="G70" s="73"/>
      <c r="H70" s="72"/>
      <c r="I70" s="73"/>
      <c r="J70" s="9"/>
      <c r="K70" s="11"/>
      <c r="L70" s="9"/>
      <c r="M70" s="11"/>
      <c r="N70" s="9"/>
      <c r="O70" s="11"/>
      <c r="P70" s="9"/>
      <c r="Q70" s="11"/>
      <c r="R70" s="9"/>
      <c r="S70" s="11"/>
      <c r="T70" s="9"/>
      <c r="U70" s="11"/>
      <c r="V70" s="9"/>
      <c r="W70" s="11"/>
      <c r="X70" s="9"/>
      <c r="Y70" s="11"/>
      <c r="Z70" s="9"/>
      <c r="AA70" s="11"/>
      <c r="AB70" s="9"/>
      <c r="AC70" s="11"/>
      <c r="AD70" s="9"/>
      <c r="AE70" s="11"/>
      <c r="AF70" s="9"/>
      <c r="AG70" s="11"/>
      <c r="AH70" s="9"/>
      <c r="AI70" s="11"/>
      <c r="AJ70" s="9"/>
      <c r="AK70" s="11"/>
      <c r="AL70" s="9"/>
      <c r="AM70" s="11"/>
      <c r="AN70" s="186"/>
      <c r="AO70" s="6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40"/>
      <c r="BB70" s="40"/>
      <c r="CG70" s="42">
        <v>0</v>
      </c>
      <c r="CH70" s="42">
        <v>0</v>
      </c>
      <c r="CI70" s="42"/>
      <c r="CJ70" s="42"/>
      <c r="CK70" s="42"/>
      <c r="CL70" s="42"/>
    </row>
    <row r="71" spans="1:90" ht="31.15" customHeight="1" x14ac:dyDescent="0.2">
      <c r="A71" s="306" t="s">
        <v>68</v>
      </c>
      <c r="B71" s="307"/>
      <c r="C71" s="307"/>
      <c r="D71" s="195"/>
      <c r="E71" s="195"/>
      <c r="F71" s="195"/>
      <c r="G71" s="196"/>
      <c r="H71" s="196"/>
      <c r="I71" s="196"/>
      <c r="J71" s="196"/>
      <c r="K71" s="197"/>
      <c r="L71" s="197"/>
      <c r="M71" s="49"/>
      <c r="N71" s="198"/>
      <c r="O71" s="157"/>
      <c r="P71" s="157"/>
      <c r="Q71" s="157"/>
      <c r="R71" s="157"/>
      <c r="S71" s="157"/>
      <c r="T71" s="157"/>
      <c r="U71" s="157"/>
      <c r="V71" s="175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77"/>
      <c r="AP71" s="177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CG71" s="42"/>
      <c r="CH71" s="42"/>
      <c r="CI71" s="42"/>
      <c r="CJ71" s="42"/>
      <c r="CK71" s="42"/>
      <c r="CL71" s="42"/>
    </row>
    <row r="72" spans="1:90" ht="31.15" customHeight="1" x14ac:dyDescent="0.2">
      <c r="A72" s="618" t="s">
        <v>69</v>
      </c>
      <c r="B72" s="641"/>
      <c r="C72" s="662" t="s">
        <v>70</v>
      </c>
      <c r="D72" s="663"/>
      <c r="E72" s="662" t="s">
        <v>71</v>
      </c>
      <c r="F72" s="611"/>
      <c r="G72" s="666" t="s">
        <v>72</v>
      </c>
      <c r="H72" s="663"/>
      <c r="I72" s="666" t="s">
        <v>73</v>
      </c>
      <c r="J72" s="663"/>
      <c r="K72" s="199"/>
      <c r="L72" s="49"/>
      <c r="M72" s="49"/>
      <c r="N72" s="49"/>
      <c r="O72" s="49"/>
      <c r="P72" s="49"/>
      <c r="Q72" s="157"/>
      <c r="R72" s="157"/>
      <c r="S72" s="157"/>
      <c r="T72" s="157"/>
      <c r="U72" s="157"/>
      <c r="V72" s="157"/>
      <c r="W72" s="157"/>
      <c r="X72" s="400"/>
      <c r="Y72" s="401"/>
      <c r="Z72" s="401"/>
      <c r="AA72" s="401"/>
      <c r="AB72" s="401"/>
      <c r="AC72" s="401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77"/>
      <c r="AP72" s="177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CG72" s="42"/>
      <c r="CH72" s="42"/>
      <c r="CI72" s="42"/>
      <c r="CJ72" s="42"/>
      <c r="CK72" s="42"/>
      <c r="CL72" s="42"/>
    </row>
    <row r="73" spans="1:90" ht="31.15" customHeight="1" x14ac:dyDescent="0.2">
      <c r="A73" s="608"/>
      <c r="B73" s="608"/>
      <c r="C73" s="202" t="s">
        <v>74</v>
      </c>
      <c r="D73" s="203" t="s">
        <v>75</v>
      </c>
      <c r="E73" s="202" t="s">
        <v>74</v>
      </c>
      <c r="F73" s="204" t="s">
        <v>75</v>
      </c>
      <c r="G73" s="402" t="s">
        <v>74</v>
      </c>
      <c r="H73" s="203" t="s">
        <v>75</v>
      </c>
      <c r="I73" s="402" t="s">
        <v>74</v>
      </c>
      <c r="J73" s="203" t="s">
        <v>75</v>
      </c>
      <c r="K73" s="50"/>
      <c r="L73" s="49"/>
      <c r="M73" s="49"/>
      <c r="N73" s="49"/>
      <c r="O73" s="49"/>
      <c r="P73" s="49"/>
      <c r="Q73" s="157"/>
      <c r="R73" s="157"/>
      <c r="S73" s="157"/>
      <c r="T73" s="157"/>
      <c r="U73" s="157"/>
      <c r="V73" s="157"/>
      <c r="W73" s="157"/>
      <c r="X73" s="400"/>
      <c r="Y73" s="401"/>
      <c r="Z73" s="401"/>
      <c r="AA73" s="401"/>
      <c r="AB73" s="401"/>
      <c r="AC73" s="401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77"/>
      <c r="AP73" s="177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CG73" s="42"/>
      <c r="CH73" s="42"/>
      <c r="CI73" s="42"/>
      <c r="CJ73" s="42"/>
      <c r="CK73" s="42"/>
      <c r="CL73" s="42"/>
    </row>
    <row r="74" spans="1:90" ht="16.149999999999999" customHeight="1" x14ac:dyDescent="0.2">
      <c r="A74" s="612" t="s">
        <v>76</v>
      </c>
      <c r="B74" s="612"/>
      <c r="C74" s="208"/>
      <c r="D74" s="209"/>
      <c r="E74" s="208"/>
      <c r="F74" s="210"/>
      <c r="G74" s="211"/>
      <c r="H74" s="209"/>
      <c r="I74" s="211"/>
      <c r="J74" s="209"/>
      <c r="K74" s="50"/>
      <c r="L74" s="49"/>
      <c r="M74" s="49"/>
      <c r="N74" s="49"/>
      <c r="O74" s="49"/>
      <c r="P74" s="49"/>
      <c r="Q74" s="157"/>
      <c r="R74" s="157"/>
      <c r="S74" s="157"/>
      <c r="T74" s="157"/>
      <c r="U74" s="157"/>
      <c r="V74" s="157"/>
      <c r="W74" s="157"/>
      <c r="X74" s="400"/>
      <c r="Y74" s="401"/>
      <c r="Z74" s="401"/>
      <c r="AA74" s="401"/>
      <c r="AB74" s="401"/>
      <c r="AC74" s="401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77"/>
      <c r="AP74" s="177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CG74" s="42"/>
      <c r="CH74" s="42"/>
      <c r="CI74" s="42"/>
      <c r="CJ74" s="42"/>
      <c r="CK74" s="42"/>
      <c r="CL74" s="42"/>
    </row>
    <row r="75" spans="1:90" ht="16.149999999999999" customHeight="1" x14ac:dyDescent="0.2">
      <c r="A75" s="613" t="s">
        <v>77</v>
      </c>
      <c r="B75" s="613"/>
      <c r="C75" s="213"/>
      <c r="D75" s="214"/>
      <c r="E75" s="213"/>
      <c r="F75" s="215"/>
      <c r="G75" s="216"/>
      <c r="H75" s="214"/>
      <c r="I75" s="216"/>
      <c r="J75" s="214"/>
      <c r="K75" s="50"/>
      <c r="L75" s="49"/>
      <c r="M75" s="49"/>
      <c r="N75" s="49"/>
      <c r="O75" s="49"/>
      <c r="P75" s="49"/>
      <c r="Q75" s="157"/>
      <c r="R75" s="157"/>
      <c r="S75" s="157"/>
      <c r="T75" s="157"/>
      <c r="U75" s="157"/>
      <c r="V75" s="157"/>
      <c r="W75" s="157"/>
      <c r="X75" s="400"/>
      <c r="Y75" s="401"/>
      <c r="Z75" s="401"/>
      <c r="AA75" s="401"/>
      <c r="AB75" s="401"/>
      <c r="AC75" s="401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77"/>
      <c r="AP75" s="177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CG75" s="42"/>
      <c r="CH75" s="42"/>
      <c r="CI75" s="42"/>
      <c r="CJ75" s="42"/>
      <c r="CK75" s="42"/>
      <c r="CL75" s="42"/>
    </row>
    <row r="76" spans="1:90" ht="16.149999999999999" customHeight="1" x14ac:dyDescent="0.2">
      <c r="A76" s="613" t="s">
        <v>78</v>
      </c>
      <c r="B76" s="613"/>
      <c r="C76" s="213"/>
      <c r="D76" s="214"/>
      <c r="E76" s="213"/>
      <c r="F76" s="215"/>
      <c r="G76" s="216"/>
      <c r="H76" s="214"/>
      <c r="I76" s="216"/>
      <c r="J76" s="214"/>
      <c r="K76" s="50"/>
      <c r="L76" s="49"/>
      <c r="M76" s="49"/>
      <c r="N76" s="49"/>
      <c r="O76" s="49"/>
      <c r="P76" s="49"/>
      <c r="Q76" s="157"/>
      <c r="R76" s="157"/>
      <c r="S76" s="157"/>
      <c r="T76" s="157"/>
      <c r="U76" s="157"/>
      <c r="V76" s="157"/>
      <c r="W76" s="157"/>
      <c r="X76" s="400"/>
      <c r="Y76" s="401"/>
      <c r="Z76" s="401"/>
      <c r="AA76" s="401"/>
      <c r="AB76" s="401"/>
      <c r="AC76" s="401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77"/>
      <c r="AP76" s="177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CG76" s="42"/>
      <c r="CH76" s="42"/>
      <c r="CI76" s="42"/>
      <c r="CJ76" s="42"/>
      <c r="CK76" s="42"/>
      <c r="CL76" s="42"/>
    </row>
    <row r="77" spans="1:90" ht="16.149999999999999" customHeight="1" x14ac:dyDescent="0.2">
      <c r="A77" s="614" t="s">
        <v>79</v>
      </c>
      <c r="B77" s="614"/>
      <c r="C77" s="9"/>
      <c r="D77" s="190"/>
      <c r="E77" s="9"/>
      <c r="F77" s="218"/>
      <c r="G77" s="12"/>
      <c r="H77" s="190"/>
      <c r="I77" s="12"/>
      <c r="J77" s="190"/>
      <c r="K77" s="50"/>
      <c r="L77" s="49"/>
      <c r="M77" s="49"/>
      <c r="N77" s="49"/>
      <c r="O77" s="49"/>
      <c r="P77" s="49"/>
      <c r="Q77" s="157"/>
      <c r="R77" s="157"/>
      <c r="S77" s="157"/>
      <c r="T77" s="157"/>
      <c r="U77" s="157"/>
      <c r="V77" s="157"/>
      <c r="W77" s="157"/>
      <c r="X77" s="400"/>
      <c r="Y77" s="401"/>
      <c r="Z77" s="401"/>
      <c r="AA77" s="401"/>
      <c r="AB77" s="401"/>
      <c r="AC77" s="401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77"/>
      <c r="AP77" s="177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CG77" s="42"/>
      <c r="CH77" s="42"/>
      <c r="CI77" s="42"/>
      <c r="CJ77" s="42"/>
      <c r="CK77" s="42"/>
      <c r="CL77" s="42"/>
    </row>
    <row r="78" spans="1:90" ht="31.15" customHeight="1" x14ac:dyDescent="0.2">
      <c r="A78" s="219" t="s">
        <v>80</v>
      </c>
      <c r="B78" s="220"/>
      <c r="C78" s="221"/>
      <c r="D78" s="221"/>
      <c r="E78" s="221"/>
      <c r="F78" s="221"/>
      <c r="G78" s="221"/>
      <c r="H78" s="221"/>
      <c r="I78" s="222"/>
      <c r="J78" s="220"/>
      <c r="K78" s="197"/>
      <c r="L78" s="197"/>
      <c r="M78" s="49"/>
      <c r="N78" s="223"/>
      <c r="O78" s="157"/>
      <c r="P78" s="157"/>
      <c r="Q78" s="157"/>
      <c r="R78" s="157"/>
      <c r="S78" s="157"/>
      <c r="T78" s="157"/>
      <c r="U78" s="157"/>
      <c r="V78" s="175"/>
      <c r="W78" s="157"/>
      <c r="X78" s="425"/>
      <c r="Y78" s="425"/>
      <c r="Z78" s="425"/>
      <c r="AA78" s="425"/>
      <c r="AB78" s="425"/>
      <c r="AC78" s="425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77"/>
      <c r="AP78" s="177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CG78" s="42"/>
      <c r="CH78" s="42"/>
      <c r="CI78" s="42"/>
      <c r="CJ78" s="42"/>
      <c r="CK78" s="42"/>
      <c r="CL78" s="42"/>
    </row>
    <row r="79" spans="1:90" ht="31.15" customHeight="1" x14ac:dyDescent="0.2">
      <c r="A79" s="130" t="s">
        <v>81</v>
      </c>
      <c r="B79" s="225"/>
      <c r="C79" s="225"/>
      <c r="D79" s="225"/>
      <c r="E79" s="226"/>
      <c r="F79" s="226"/>
      <c r="G79" s="226"/>
      <c r="H79" s="226"/>
      <c r="I79" s="227"/>
      <c r="J79" s="227"/>
      <c r="K79" s="228"/>
      <c r="L79" s="227"/>
      <c r="M79" s="229"/>
      <c r="N79" s="229"/>
      <c r="O79" s="157"/>
      <c r="P79" s="157"/>
      <c r="Q79" s="157"/>
      <c r="R79" s="157"/>
      <c r="S79" s="157"/>
      <c r="T79" s="157"/>
      <c r="U79" s="157"/>
      <c r="V79" s="400"/>
      <c r="W79" s="312"/>
      <c r="X79" s="425"/>
      <c r="Y79" s="425"/>
      <c r="Z79" s="425"/>
      <c r="AA79" s="425"/>
      <c r="AB79" s="425"/>
      <c r="AC79" s="425"/>
      <c r="AD79" s="157"/>
      <c r="AE79" s="157"/>
      <c r="AF79" s="157"/>
      <c r="AG79" s="157"/>
      <c r="AH79" s="425"/>
      <c r="AI79" s="425"/>
      <c r="AJ79" s="425"/>
      <c r="AK79" s="425"/>
      <c r="AL79" s="157"/>
      <c r="AM79" s="157"/>
      <c r="AN79" s="157"/>
      <c r="AO79" s="157"/>
      <c r="AP79" s="157"/>
      <c r="CG79" s="42"/>
      <c r="CH79" s="42"/>
      <c r="CI79" s="42"/>
      <c r="CJ79" s="42"/>
      <c r="CK79" s="42"/>
      <c r="CL79" s="42"/>
    </row>
    <row r="80" spans="1:90" ht="24.6" customHeight="1" x14ac:dyDescent="0.2">
      <c r="A80" s="618" t="s">
        <v>82</v>
      </c>
      <c r="B80" s="618" t="s">
        <v>83</v>
      </c>
      <c r="C80" s="644" t="s">
        <v>84</v>
      </c>
      <c r="D80" s="625" t="s">
        <v>85</v>
      </c>
      <c r="E80" s="313"/>
      <c r="F80" s="314"/>
      <c r="G80" s="315"/>
      <c r="H80" s="315"/>
      <c r="I80" s="157"/>
      <c r="J80" s="157"/>
      <c r="K80" s="157"/>
      <c r="L80" s="157"/>
      <c r="M80" s="157"/>
      <c r="N80" s="157"/>
      <c r="O80" s="157"/>
      <c r="P80" s="157"/>
      <c r="Q80" s="175"/>
      <c r="R80" s="157"/>
      <c r="S80" s="157"/>
      <c r="T80" s="157"/>
      <c r="U80" s="59"/>
      <c r="V80" s="426"/>
      <c r="W80" s="426"/>
      <c r="X80" s="60"/>
      <c r="Y80" s="60"/>
      <c r="Z80" s="235"/>
      <c r="AA80" s="235"/>
      <c r="AB80" s="235"/>
      <c r="AC80" s="157"/>
      <c r="AD80" s="157"/>
      <c r="AE80" s="157"/>
      <c r="AF80" s="157"/>
      <c r="AG80" s="59"/>
      <c r="AH80" s="426"/>
      <c r="AI80" s="426"/>
      <c r="AJ80" s="426"/>
      <c r="AK80" s="427"/>
      <c r="CG80" s="42"/>
      <c r="CH80" s="42"/>
      <c r="CI80" s="42"/>
      <c r="CJ80" s="42"/>
      <c r="CK80" s="42"/>
      <c r="CL80" s="42"/>
    </row>
    <row r="81" spans="1:90" ht="24.6" customHeight="1" x14ac:dyDescent="0.2">
      <c r="A81" s="565"/>
      <c r="B81" s="565"/>
      <c r="C81" s="616"/>
      <c r="D81" s="580"/>
      <c r="E81" s="56"/>
      <c r="F81" s="157"/>
      <c r="G81" s="157"/>
      <c r="H81" s="237"/>
      <c r="I81" s="238"/>
      <c r="J81" s="238"/>
      <c r="K81" s="157"/>
      <c r="L81" s="157"/>
      <c r="M81" s="157"/>
      <c r="N81" s="157"/>
      <c r="O81" s="157"/>
      <c r="P81" s="157"/>
      <c r="Q81" s="157"/>
      <c r="R81" s="157"/>
      <c r="S81" s="175"/>
      <c r="T81" s="157"/>
      <c r="U81" s="157"/>
      <c r="V81" s="425"/>
      <c r="W81" s="426"/>
      <c r="X81" s="426"/>
      <c r="Y81" s="426"/>
      <c r="Z81" s="426"/>
      <c r="AA81" s="426"/>
      <c r="AB81" s="425"/>
      <c r="AC81" s="157"/>
      <c r="AD81" s="157"/>
      <c r="AE81" s="157"/>
      <c r="AF81" s="157"/>
      <c r="AG81" s="157"/>
      <c r="AH81" s="425"/>
      <c r="AI81" s="426"/>
      <c r="AJ81" s="426"/>
      <c r="AK81" s="427"/>
      <c r="CG81" s="42"/>
      <c r="CH81" s="42"/>
      <c r="CI81" s="42"/>
      <c r="CJ81" s="42"/>
      <c r="CK81" s="42"/>
      <c r="CL81" s="42"/>
    </row>
    <row r="82" spans="1:90" ht="16.149999999999999" customHeight="1" x14ac:dyDescent="0.2">
      <c r="A82" s="239" t="s">
        <v>86</v>
      </c>
      <c r="B82" s="240">
        <v>116</v>
      </c>
      <c r="C82" s="241">
        <v>17</v>
      </c>
      <c r="D82" s="242"/>
      <c r="E82" s="56"/>
      <c r="F82" s="157"/>
      <c r="G82" s="157"/>
      <c r="H82" s="237"/>
      <c r="I82" s="238"/>
      <c r="J82" s="238"/>
      <c r="K82" s="157"/>
      <c r="L82" s="157"/>
      <c r="M82" s="157"/>
      <c r="N82" s="157"/>
      <c r="O82" s="157"/>
      <c r="P82" s="157"/>
      <c r="Q82" s="157"/>
      <c r="R82" s="157"/>
      <c r="S82" s="175"/>
      <c r="T82" s="157"/>
      <c r="U82" s="157"/>
      <c r="V82" s="425"/>
      <c r="W82" s="426"/>
      <c r="X82" s="426"/>
      <c r="Y82" s="426"/>
      <c r="Z82" s="426"/>
      <c r="AA82" s="426"/>
      <c r="AB82" s="425"/>
      <c r="AC82" s="157"/>
      <c r="AD82" s="157"/>
      <c r="AE82" s="157"/>
      <c r="AF82" s="157"/>
      <c r="AG82" s="157"/>
      <c r="AH82" s="425"/>
      <c r="AI82" s="426"/>
      <c r="AJ82" s="426"/>
      <c r="AK82" s="427"/>
      <c r="CG82" s="42"/>
      <c r="CH82" s="42"/>
      <c r="CI82" s="42"/>
      <c r="CJ82" s="42"/>
      <c r="CK82" s="42"/>
      <c r="CL82" s="42"/>
    </row>
    <row r="83" spans="1:90" ht="16.149999999999999" customHeight="1" x14ac:dyDescent="0.2">
      <c r="A83" s="243" t="s">
        <v>87</v>
      </c>
      <c r="B83" s="244">
        <v>131</v>
      </c>
      <c r="C83" s="245">
        <v>30</v>
      </c>
      <c r="D83" s="246">
        <v>30</v>
      </c>
      <c r="E83" s="56"/>
      <c r="F83" s="157"/>
      <c r="G83" s="157"/>
      <c r="H83" s="237"/>
      <c r="I83" s="238"/>
      <c r="J83" s="238"/>
      <c r="K83" s="157"/>
      <c r="L83" s="157"/>
      <c r="M83" s="157"/>
      <c r="N83" s="157"/>
      <c r="O83" s="157"/>
      <c r="P83" s="157"/>
      <c r="Q83" s="157"/>
      <c r="R83" s="157"/>
      <c r="S83" s="175"/>
      <c r="T83" s="157"/>
      <c r="U83" s="157"/>
      <c r="V83" s="425"/>
      <c r="W83" s="426"/>
      <c r="X83" s="426"/>
      <c r="Y83" s="426"/>
      <c r="Z83" s="426"/>
      <c r="AA83" s="426"/>
      <c r="AB83" s="425"/>
      <c r="AC83" s="157"/>
      <c r="AD83" s="157"/>
      <c r="AE83" s="157"/>
      <c r="AF83" s="157"/>
      <c r="AG83" s="157"/>
      <c r="AH83" s="425"/>
      <c r="AI83" s="426"/>
      <c r="AJ83" s="426"/>
      <c r="AK83" s="427"/>
      <c r="CG83" s="42"/>
      <c r="CH83" s="42"/>
      <c r="CI83" s="42"/>
      <c r="CJ83" s="42"/>
      <c r="CK83" s="42"/>
      <c r="CL83" s="42"/>
    </row>
    <row r="84" spans="1:90" ht="27.75" customHeight="1" x14ac:dyDescent="0.2">
      <c r="A84" s="247" t="s">
        <v>88</v>
      </c>
      <c r="B84" s="248"/>
      <c r="C84" s="249"/>
      <c r="D84" s="250"/>
      <c r="E84" s="56"/>
      <c r="F84" s="157"/>
      <c r="G84" s="157"/>
      <c r="H84" s="237"/>
      <c r="I84" s="238"/>
      <c r="J84" s="238"/>
      <c r="K84" s="157"/>
      <c r="L84" s="157"/>
      <c r="M84" s="157"/>
      <c r="N84" s="157"/>
      <c r="O84" s="157"/>
      <c r="P84" s="157"/>
      <c r="Q84" s="157"/>
      <c r="R84" s="157"/>
      <c r="S84" s="175"/>
      <c r="T84" s="157"/>
      <c r="U84" s="157"/>
      <c r="V84" s="425"/>
      <c r="W84" s="426"/>
      <c r="X84" s="426"/>
      <c r="Y84" s="426"/>
      <c r="Z84" s="426"/>
      <c r="AA84" s="426"/>
      <c r="AB84" s="425"/>
      <c r="AC84" s="157"/>
      <c r="AD84" s="157"/>
      <c r="AE84" s="157"/>
      <c r="AF84" s="157"/>
      <c r="AG84" s="157"/>
      <c r="AH84" s="425"/>
      <c r="AI84" s="426"/>
      <c r="AJ84" s="426"/>
      <c r="AK84" s="427"/>
      <c r="CG84" s="42"/>
      <c r="CH84" s="42"/>
      <c r="CI84" s="42"/>
      <c r="CJ84" s="42"/>
      <c r="CK84" s="42"/>
      <c r="CL84" s="42"/>
    </row>
    <row r="85" spans="1:90" ht="27.75" customHeight="1" x14ac:dyDescent="0.2">
      <c r="A85" s="247" t="s">
        <v>89</v>
      </c>
      <c r="B85" s="248"/>
      <c r="C85" s="249"/>
      <c r="D85" s="250"/>
      <c r="E85" s="56"/>
      <c r="F85" s="157"/>
      <c r="G85" s="157"/>
      <c r="H85" s="237"/>
      <c r="I85" s="238"/>
      <c r="J85" s="238"/>
      <c r="K85" s="157"/>
      <c r="L85" s="157"/>
      <c r="M85" s="157"/>
      <c r="N85" s="157"/>
      <c r="O85" s="157"/>
      <c r="P85" s="157"/>
      <c r="Q85" s="157"/>
      <c r="R85" s="157"/>
      <c r="S85" s="175"/>
      <c r="T85" s="157"/>
      <c r="U85" s="157"/>
      <c r="V85" s="425"/>
      <c r="W85" s="426"/>
      <c r="X85" s="426"/>
      <c r="Y85" s="426"/>
      <c r="Z85" s="426"/>
      <c r="AA85" s="426"/>
      <c r="AB85" s="425"/>
      <c r="AC85" s="157"/>
      <c r="AD85" s="157"/>
      <c r="AE85" s="157"/>
      <c r="AF85" s="157"/>
      <c r="AG85" s="157"/>
      <c r="AH85" s="425"/>
      <c r="AI85" s="426"/>
      <c r="AJ85" s="426"/>
      <c r="AK85" s="427"/>
      <c r="CG85" s="42"/>
      <c r="CH85" s="42"/>
      <c r="CI85" s="42"/>
      <c r="CJ85" s="42"/>
      <c r="CK85" s="42"/>
      <c r="CL85" s="42"/>
    </row>
    <row r="86" spans="1:90" ht="18" customHeight="1" x14ac:dyDescent="0.2">
      <c r="A86" s="251" t="s">
        <v>90</v>
      </c>
      <c r="B86" s="248"/>
      <c r="C86" s="249"/>
      <c r="D86" s="250"/>
      <c r="E86" s="56"/>
      <c r="F86" s="157"/>
      <c r="G86" s="157"/>
      <c r="H86" s="237"/>
      <c r="I86" s="238"/>
      <c r="J86" s="238"/>
      <c r="K86" s="157"/>
      <c r="L86" s="157"/>
      <c r="M86" s="157"/>
      <c r="N86" s="157"/>
      <c r="O86" s="157"/>
      <c r="P86" s="157"/>
      <c r="Q86" s="157"/>
      <c r="R86" s="157"/>
      <c r="S86" s="175"/>
      <c r="T86" s="157"/>
      <c r="U86" s="157"/>
      <c r="V86" s="425"/>
      <c r="W86" s="426"/>
      <c r="X86" s="426"/>
      <c r="Y86" s="426"/>
      <c r="Z86" s="426"/>
      <c r="AA86" s="426"/>
      <c r="AB86" s="425"/>
      <c r="AC86" s="157"/>
      <c r="AD86" s="157"/>
      <c r="AE86" s="157"/>
      <c r="AF86" s="157"/>
      <c r="AG86" s="157"/>
      <c r="AH86" s="425"/>
      <c r="AI86" s="426"/>
      <c r="AJ86" s="426"/>
      <c r="AK86" s="427"/>
      <c r="CG86" s="42"/>
      <c r="CH86" s="42"/>
      <c r="CI86" s="42"/>
      <c r="CJ86" s="42"/>
      <c r="CK86" s="42"/>
      <c r="CL86" s="42"/>
    </row>
    <row r="87" spans="1:90" ht="27.75" customHeight="1" x14ac:dyDescent="0.2">
      <c r="A87" s="252" t="s">
        <v>91</v>
      </c>
      <c r="B87" s="248"/>
      <c r="C87" s="249"/>
      <c r="D87" s="250"/>
      <c r="E87" s="56"/>
      <c r="F87" s="157"/>
      <c r="G87" s="157"/>
      <c r="H87" s="237"/>
      <c r="I87" s="238"/>
      <c r="J87" s="238"/>
      <c r="K87" s="157"/>
      <c r="L87" s="157"/>
      <c r="M87" s="157"/>
      <c r="N87" s="157"/>
      <c r="O87" s="157"/>
      <c r="P87" s="157"/>
      <c r="Q87" s="157"/>
      <c r="R87" s="157"/>
      <c r="S87" s="175"/>
      <c r="T87" s="157"/>
      <c r="U87" s="157"/>
      <c r="V87" s="425"/>
      <c r="W87" s="426"/>
      <c r="X87" s="426"/>
      <c r="Y87" s="426"/>
      <c r="Z87" s="426"/>
      <c r="AA87" s="426"/>
      <c r="AB87" s="425"/>
      <c r="AC87" s="157"/>
      <c r="AD87" s="157"/>
      <c r="AE87" s="157"/>
      <c r="AF87" s="157"/>
      <c r="AG87" s="157"/>
      <c r="AH87" s="425"/>
      <c r="AI87" s="426"/>
      <c r="AJ87" s="426"/>
      <c r="AK87" s="427"/>
      <c r="CG87" s="42"/>
      <c r="CH87" s="42"/>
      <c r="CI87" s="42"/>
      <c r="CJ87" s="42"/>
      <c r="CK87" s="42"/>
      <c r="CL87" s="42"/>
    </row>
    <row r="88" spans="1:90" ht="27.75" customHeight="1" x14ac:dyDescent="0.2">
      <c r="A88" s="252" t="s">
        <v>92</v>
      </c>
      <c r="B88" s="248"/>
      <c r="C88" s="249"/>
      <c r="D88" s="250"/>
      <c r="E88" s="56"/>
      <c r="F88" s="157"/>
      <c r="G88" s="157"/>
      <c r="H88" s="237"/>
      <c r="I88" s="238"/>
      <c r="J88" s="238"/>
      <c r="K88" s="157"/>
      <c r="L88" s="157"/>
      <c r="M88" s="157"/>
      <c r="N88" s="157"/>
      <c r="O88" s="157"/>
      <c r="P88" s="157"/>
      <c r="Q88" s="157"/>
      <c r="R88" s="157"/>
      <c r="S88" s="175"/>
      <c r="T88" s="157"/>
      <c r="U88" s="157"/>
      <c r="V88" s="425"/>
      <c r="W88" s="426"/>
      <c r="X88" s="426"/>
      <c r="Y88" s="426"/>
      <c r="Z88" s="426"/>
      <c r="AA88" s="426"/>
      <c r="AB88" s="425"/>
      <c r="AC88" s="157"/>
      <c r="AD88" s="157"/>
      <c r="AE88" s="157"/>
      <c r="AF88" s="157"/>
      <c r="AG88" s="157"/>
      <c r="AH88" s="425"/>
      <c r="AI88" s="426"/>
      <c r="AJ88" s="253"/>
      <c r="AK88" s="254"/>
      <c r="CG88" s="42"/>
      <c r="CH88" s="42"/>
      <c r="CI88" s="42"/>
      <c r="CJ88" s="42"/>
      <c r="CK88" s="42"/>
      <c r="CL88" s="42"/>
    </row>
    <row r="89" spans="1:90" ht="27.75" customHeight="1" x14ac:dyDescent="0.2">
      <c r="A89" s="255" t="s">
        <v>93</v>
      </c>
      <c r="B89" s="256"/>
      <c r="C89" s="257"/>
      <c r="D89" s="258"/>
      <c r="E89" s="56"/>
      <c r="F89" s="157"/>
      <c r="G89" s="157"/>
      <c r="H89" s="237"/>
      <c r="I89" s="238"/>
      <c r="J89" s="238"/>
      <c r="K89" s="157"/>
      <c r="L89" s="157"/>
      <c r="M89" s="157"/>
      <c r="N89" s="157"/>
      <c r="O89" s="157"/>
      <c r="P89" s="157"/>
      <c r="Q89" s="157"/>
      <c r="R89" s="157"/>
      <c r="S89" s="175"/>
      <c r="T89" s="157"/>
      <c r="U89" s="157"/>
      <c r="V89" s="425"/>
      <c r="W89" s="426"/>
      <c r="X89" s="426"/>
      <c r="Y89" s="426"/>
      <c r="Z89" s="426"/>
      <c r="AA89" s="426"/>
      <c r="AB89" s="425"/>
      <c r="AC89" s="157"/>
      <c r="AD89" s="157"/>
      <c r="AE89" s="157"/>
      <c r="AF89" s="157"/>
      <c r="AG89" s="157"/>
      <c r="AH89" s="425"/>
      <c r="AI89" s="383"/>
      <c r="AJ89" s="426"/>
      <c r="AK89" s="427"/>
      <c r="AL89" s="427"/>
      <c r="AM89" s="427"/>
      <c r="AN89" s="427"/>
      <c r="AO89" s="427"/>
      <c r="AP89" s="427"/>
      <c r="AQ89" s="427"/>
      <c r="CG89" s="42"/>
      <c r="CH89" s="42"/>
      <c r="CI89" s="42"/>
      <c r="CJ89" s="42"/>
      <c r="CK89" s="42"/>
      <c r="CL89" s="42"/>
    </row>
    <row r="90" spans="1:90" ht="31.15" customHeight="1" x14ac:dyDescent="0.2">
      <c r="A90" s="260" t="s">
        <v>94</v>
      </c>
      <c r="B90" s="197"/>
      <c r="C90" s="197"/>
      <c r="D90" s="197"/>
      <c r="E90" s="144"/>
      <c r="F90" s="197"/>
      <c r="G90" s="197"/>
      <c r="H90" s="157"/>
      <c r="I90" s="157"/>
      <c r="J90" s="157"/>
      <c r="K90" s="23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400"/>
      <c r="W90" s="425"/>
      <c r="X90" s="425"/>
      <c r="Y90" s="425"/>
      <c r="Z90" s="425"/>
      <c r="AA90" s="425"/>
      <c r="AB90" s="425"/>
      <c r="AC90" s="157"/>
      <c r="AD90" s="157"/>
      <c r="AE90" s="157"/>
      <c r="AF90" s="157"/>
      <c r="AG90" s="157"/>
      <c r="AH90" s="157"/>
      <c r="AI90" s="157"/>
      <c r="AJ90" s="425"/>
      <c r="AK90" s="425"/>
      <c r="AL90" s="425"/>
      <c r="AM90" s="425"/>
      <c r="AN90" s="425"/>
      <c r="AO90" s="425"/>
      <c r="AP90" s="425"/>
      <c r="AQ90" s="427"/>
      <c r="CG90" s="42"/>
      <c r="CH90" s="42"/>
      <c r="CI90" s="42"/>
      <c r="CJ90" s="42"/>
      <c r="CK90" s="42"/>
      <c r="CL90" s="42"/>
    </row>
    <row r="91" spans="1:90" ht="16.149999999999999" customHeight="1" x14ac:dyDescent="0.2">
      <c r="A91" s="618" t="s">
        <v>95</v>
      </c>
      <c r="B91" s="618" t="s">
        <v>96</v>
      </c>
      <c r="C91" s="658" t="s">
        <v>97</v>
      </c>
      <c r="D91" s="666"/>
      <c r="E91" s="1"/>
      <c r="F91" s="49"/>
      <c r="G91" s="157"/>
      <c r="H91" s="157"/>
      <c r="I91" s="157"/>
      <c r="J91" s="237"/>
      <c r="K91" s="261"/>
      <c r="L91" s="238"/>
      <c r="M91" s="157"/>
      <c r="N91" s="157"/>
      <c r="O91" s="157"/>
      <c r="P91" s="157"/>
      <c r="Q91" s="157"/>
      <c r="R91" s="157"/>
      <c r="S91" s="157"/>
      <c r="T91" s="157"/>
      <c r="U91" s="175"/>
      <c r="V91" s="425"/>
      <c r="W91" s="425"/>
      <c r="X91" s="425"/>
      <c r="Y91" s="401"/>
      <c r="Z91" s="401"/>
      <c r="AA91" s="401"/>
      <c r="AB91" s="401"/>
      <c r="AC91" s="262"/>
      <c r="AD91" s="425"/>
      <c r="AE91" s="157"/>
      <c r="AF91" s="157"/>
      <c r="AG91" s="157"/>
      <c r="AH91" s="157"/>
      <c r="AI91" s="157"/>
      <c r="AJ91" s="425"/>
      <c r="AK91" s="401"/>
      <c r="AL91" s="401"/>
      <c r="AM91" s="401"/>
      <c r="AN91" s="401"/>
      <c r="AO91" s="401"/>
      <c r="AP91" s="401"/>
      <c r="AQ91" s="427"/>
      <c r="CG91" s="42"/>
      <c r="CH91" s="42"/>
      <c r="CI91" s="42"/>
      <c r="CJ91" s="42"/>
      <c r="CK91" s="42"/>
      <c r="CL91" s="42"/>
    </row>
    <row r="92" spans="1:90" ht="27.75" customHeight="1" x14ac:dyDescent="0.2">
      <c r="A92" s="565"/>
      <c r="B92" s="565"/>
      <c r="C92" s="202" t="s">
        <v>98</v>
      </c>
      <c r="D92" s="395" t="s">
        <v>99</v>
      </c>
      <c r="E92" s="1"/>
      <c r="F92" s="49"/>
      <c r="G92" s="157"/>
      <c r="H92" s="157"/>
      <c r="I92" s="157"/>
      <c r="J92" s="237"/>
      <c r="K92" s="261"/>
      <c r="L92" s="238"/>
      <c r="M92" s="157"/>
      <c r="N92" s="157"/>
      <c r="O92" s="157"/>
      <c r="P92" s="157"/>
      <c r="Q92" s="157"/>
      <c r="R92" s="157"/>
      <c r="S92" s="157"/>
      <c r="T92" s="157"/>
      <c r="U92" s="175"/>
      <c r="V92" s="425"/>
      <c r="W92" s="425"/>
      <c r="X92" s="425"/>
      <c r="Y92" s="401"/>
      <c r="Z92" s="401"/>
      <c r="AA92" s="401"/>
      <c r="AB92" s="401"/>
      <c r="AC92" s="262"/>
      <c r="AD92" s="425"/>
      <c r="AE92" s="157"/>
      <c r="AF92" s="157"/>
      <c r="AG92" s="157"/>
      <c r="AH92" s="157"/>
      <c r="AI92" s="157"/>
      <c r="AJ92" s="425"/>
      <c r="AK92" s="401"/>
      <c r="AL92" s="401"/>
      <c r="AM92" s="401"/>
      <c r="AN92" s="401"/>
      <c r="AO92" s="401"/>
      <c r="AP92" s="401"/>
      <c r="AQ92" s="427"/>
      <c r="CG92" s="42"/>
      <c r="CH92" s="42"/>
      <c r="CI92" s="42"/>
      <c r="CJ92" s="42"/>
      <c r="CK92" s="42"/>
      <c r="CL92" s="42"/>
    </row>
    <row r="93" spans="1:90" ht="16.149999999999999" customHeight="1" x14ac:dyDescent="0.2">
      <c r="A93" s="393" t="s">
        <v>100</v>
      </c>
      <c r="B93" s="22"/>
      <c r="C93" s="3"/>
      <c r="D93" s="4"/>
      <c r="E93" s="1"/>
      <c r="F93" s="49"/>
      <c r="G93" s="157"/>
      <c r="H93" s="157"/>
      <c r="I93" s="157"/>
      <c r="J93" s="237"/>
      <c r="K93" s="264"/>
      <c r="L93" s="238"/>
      <c r="M93" s="157"/>
      <c r="N93" s="157"/>
      <c r="O93" s="157"/>
      <c r="P93" s="157"/>
      <c r="Q93" s="157"/>
      <c r="R93" s="157"/>
      <c r="S93" s="157"/>
      <c r="T93" s="157"/>
      <c r="U93" s="175"/>
      <c r="V93" s="425"/>
      <c r="W93" s="425"/>
      <c r="X93" s="425"/>
      <c r="Y93" s="401"/>
      <c r="Z93" s="401"/>
      <c r="AA93" s="401"/>
      <c r="AB93" s="401"/>
      <c r="AC93" s="262"/>
      <c r="AD93" s="425"/>
      <c r="AE93" s="157"/>
      <c r="AF93" s="157"/>
      <c r="AG93" s="157"/>
      <c r="AH93" s="157"/>
      <c r="AI93" s="157"/>
      <c r="AJ93" s="425"/>
      <c r="AK93" s="401"/>
      <c r="AL93" s="401"/>
      <c r="AM93" s="401"/>
      <c r="AN93" s="401"/>
      <c r="AO93" s="401"/>
      <c r="AP93" s="401"/>
      <c r="AQ93" s="427"/>
      <c r="CG93" s="42"/>
      <c r="CH93" s="42"/>
      <c r="CI93" s="42"/>
      <c r="CJ93" s="42"/>
      <c r="CK93" s="42"/>
      <c r="CL93" s="42"/>
    </row>
    <row r="94" spans="1:90" ht="16.149999999999999" customHeight="1" x14ac:dyDescent="0.2">
      <c r="A94" s="389" t="s">
        <v>101</v>
      </c>
      <c r="B94" s="16"/>
      <c r="C94" s="7"/>
      <c r="D94" s="14"/>
      <c r="E94" s="1"/>
      <c r="F94" s="49"/>
      <c r="G94" s="157"/>
      <c r="H94" s="157"/>
      <c r="I94" s="157"/>
      <c r="J94" s="237"/>
      <c r="K94" s="264"/>
      <c r="L94" s="238"/>
      <c r="M94" s="157"/>
      <c r="N94" s="157"/>
      <c r="O94" s="157"/>
      <c r="P94" s="157"/>
      <c r="Q94" s="157"/>
      <c r="R94" s="157"/>
      <c r="S94" s="157"/>
      <c r="T94" s="157"/>
      <c r="U94" s="175"/>
      <c r="V94" s="425"/>
      <c r="W94" s="425"/>
      <c r="X94" s="425"/>
      <c r="Y94" s="401"/>
      <c r="Z94" s="401"/>
      <c r="AA94" s="401"/>
      <c r="AB94" s="401"/>
      <c r="AC94" s="262"/>
      <c r="AD94" s="425"/>
      <c r="AE94" s="157"/>
      <c r="AF94" s="157"/>
      <c r="AG94" s="157"/>
      <c r="AH94" s="157"/>
      <c r="AI94" s="157"/>
      <c r="AJ94" s="425"/>
      <c r="AK94" s="401"/>
      <c r="AL94" s="401"/>
      <c r="AM94" s="401"/>
      <c r="AN94" s="401"/>
      <c r="AO94" s="401"/>
      <c r="AP94" s="401"/>
      <c r="AQ94" s="427"/>
      <c r="CG94" s="42"/>
      <c r="CH94" s="42"/>
      <c r="CI94" s="42"/>
      <c r="CJ94" s="42"/>
      <c r="CK94" s="42"/>
      <c r="CL94" s="42"/>
    </row>
    <row r="95" spans="1:90" ht="16.149999999999999" customHeight="1" x14ac:dyDescent="0.2">
      <c r="A95" s="389" t="s">
        <v>102</v>
      </c>
      <c r="B95" s="16"/>
      <c r="C95" s="7"/>
      <c r="D95" s="14"/>
      <c r="E95" s="1"/>
      <c r="F95" s="49"/>
      <c r="G95" s="157"/>
      <c r="H95" s="157"/>
      <c r="I95" s="157"/>
      <c r="J95" s="157"/>
      <c r="K95" s="265"/>
      <c r="L95" s="238"/>
      <c r="M95" s="157"/>
      <c r="N95" s="157"/>
      <c r="O95" s="157"/>
      <c r="P95" s="157"/>
      <c r="Q95" s="157"/>
      <c r="R95" s="157"/>
      <c r="S95" s="157"/>
      <c r="T95" s="157"/>
      <c r="U95" s="175"/>
      <c r="V95" s="425"/>
      <c r="W95" s="425"/>
      <c r="X95" s="425"/>
      <c r="Y95" s="401"/>
      <c r="Z95" s="401"/>
      <c r="AA95" s="401"/>
      <c r="AB95" s="401"/>
      <c r="AC95" s="262"/>
      <c r="AD95" s="425"/>
      <c r="AE95" s="157"/>
      <c r="AF95" s="157"/>
      <c r="AG95" s="157"/>
      <c r="AH95" s="157"/>
      <c r="AI95" s="157"/>
      <c r="AJ95" s="425"/>
      <c r="AK95" s="401"/>
      <c r="AL95" s="401"/>
      <c r="AM95" s="401"/>
      <c r="AN95" s="401"/>
      <c r="AO95" s="401"/>
      <c r="AP95" s="401"/>
      <c r="AQ95" s="427"/>
      <c r="CG95" s="42"/>
      <c r="CH95" s="42"/>
      <c r="CI95" s="42"/>
      <c r="CJ95" s="42"/>
      <c r="CK95" s="42"/>
      <c r="CL95" s="42"/>
    </row>
    <row r="96" spans="1:90" ht="16.149999999999999" customHeight="1" x14ac:dyDescent="0.2">
      <c r="A96" s="389" t="s">
        <v>103</v>
      </c>
      <c r="B96" s="16"/>
      <c r="C96" s="7"/>
      <c r="D96" s="14"/>
      <c r="E96" s="1"/>
      <c r="F96" s="49"/>
      <c r="G96" s="157"/>
      <c r="H96" s="157"/>
      <c r="I96" s="157"/>
      <c r="J96" s="157"/>
      <c r="K96" s="265"/>
      <c r="L96" s="238"/>
      <c r="M96" s="157"/>
      <c r="N96" s="157"/>
      <c r="O96" s="157"/>
      <c r="P96" s="157"/>
      <c r="Q96" s="157"/>
      <c r="R96" s="157"/>
      <c r="S96" s="157"/>
      <c r="T96" s="157"/>
      <c r="U96" s="175"/>
      <c r="V96" s="425"/>
      <c r="W96" s="425"/>
      <c r="X96" s="425"/>
      <c r="Y96" s="401"/>
      <c r="Z96" s="401"/>
      <c r="AA96" s="401"/>
      <c r="AB96" s="401"/>
      <c r="AC96" s="262"/>
      <c r="AD96" s="425"/>
      <c r="AE96" s="157"/>
      <c r="AF96" s="157"/>
      <c r="AG96" s="157"/>
      <c r="AH96" s="157"/>
      <c r="AI96" s="157"/>
      <c r="AJ96" s="425"/>
      <c r="AK96" s="401"/>
      <c r="AL96" s="401"/>
      <c r="AM96" s="401"/>
      <c r="AN96" s="401"/>
      <c r="AO96" s="401"/>
      <c r="AP96" s="401"/>
      <c r="AQ96" s="427"/>
      <c r="CG96" s="42"/>
      <c r="CH96" s="42"/>
      <c r="CI96" s="42"/>
      <c r="CJ96" s="42"/>
      <c r="CK96" s="42"/>
      <c r="CL96" s="42"/>
    </row>
    <row r="97" spans="1:90" ht="16.149999999999999" customHeight="1" x14ac:dyDescent="0.2">
      <c r="A97" s="389" t="s">
        <v>104</v>
      </c>
      <c r="B97" s="16"/>
      <c r="C97" s="7"/>
      <c r="D97" s="14"/>
      <c r="E97" s="1"/>
      <c r="F97" s="49"/>
      <c r="G97" s="157"/>
      <c r="H97" s="157"/>
      <c r="I97" s="157"/>
      <c r="J97" s="157"/>
      <c r="K97" s="265"/>
      <c r="L97" s="238"/>
      <c r="M97" s="157"/>
      <c r="N97" s="157"/>
      <c r="O97" s="157"/>
      <c r="P97" s="157"/>
      <c r="Q97" s="157"/>
      <c r="R97" s="157"/>
      <c r="S97" s="157"/>
      <c r="T97" s="157"/>
      <c r="U97" s="175"/>
      <c r="V97" s="425"/>
      <c r="W97" s="425"/>
      <c r="X97" s="425"/>
      <c r="Y97" s="401"/>
      <c r="Z97" s="401"/>
      <c r="AA97" s="401"/>
      <c r="AB97" s="401"/>
      <c r="AC97" s="262"/>
      <c r="AD97" s="425"/>
      <c r="AE97" s="157"/>
      <c r="AF97" s="157"/>
      <c r="AG97" s="157"/>
      <c r="AH97" s="157"/>
      <c r="AI97" s="157"/>
      <c r="AJ97" s="425"/>
      <c r="AK97" s="401"/>
      <c r="AL97" s="401"/>
      <c r="AM97" s="401"/>
      <c r="AN97" s="401"/>
      <c r="AO97" s="401"/>
      <c r="AP97" s="401"/>
      <c r="AQ97" s="427"/>
      <c r="CG97" s="42"/>
      <c r="CH97" s="42"/>
      <c r="CI97" s="42"/>
      <c r="CJ97" s="42"/>
      <c r="CK97" s="42"/>
      <c r="CL97" s="42"/>
    </row>
    <row r="98" spans="1:90" ht="16.149999999999999" customHeight="1" x14ac:dyDescent="0.2">
      <c r="A98" s="394" t="s">
        <v>17</v>
      </c>
      <c r="B98" s="403">
        <f>SUM(B93:B97)</f>
        <v>0</v>
      </c>
      <c r="C98" s="268">
        <f>SUM(C93:C97)</f>
        <v>0</v>
      </c>
      <c r="D98" s="428">
        <f>SUM(D93:D97)</f>
        <v>0</v>
      </c>
      <c r="E98" s="1"/>
      <c r="F98" s="49"/>
      <c r="G98" s="157"/>
      <c r="H98" s="157"/>
      <c r="I98" s="157"/>
      <c r="J98" s="157"/>
      <c r="K98" s="265"/>
      <c r="L98" s="238"/>
      <c r="M98" s="157"/>
      <c r="N98" s="157"/>
      <c r="O98" s="157"/>
      <c r="P98" s="157"/>
      <c r="Q98" s="157"/>
      <c r="R98" s="157"/>
      <c r="S98" s="157"/>
      <c r="T98" s="157"/>
      <c r="U98" s="175"/>
      <c r="V98" s="425"/>
      <c r="W98" s="425"/>
      <c r="X98" s="425"/>
      <c r="Y98" s="401"/>
      <c r="Z98" s="401"/>
      <c r="AA98" s="401"/>
      <c r="AB98" s="401"/>
      <c r="AC98" s="262"/>
      <c r="AD98" s="425"/>
      <c r="AE98" s="157"/>
      <c r="AF98" s="157"/>
      <c r="AG98" s="157"/>
      <c r="AH98" s="157"/>
      <c r="AI98" s="157"/>
      <c r="AJ98" s="425"/>
      <c r="AK98" s="401"/>
      <c r="AL98" s="401"/>
      <c r="AM98" s="401"/>
      <c r="AN98" s="401"/>
      <c r="AO98" s="401"/>
      <c r="AP98" s="401"/>
      <c r="AQ98" s="427"/>
      <c r="CG98" s="42"/>
      <c r="CH98" s="42"/>
      <c r="CI98" s="42"/>
      <c r="CJ98" s="42"/>
      <c r="CK98" s="42"/>
      <c r="CL98" s="42"/>
    </row>
    <row r="99" spans="1:90" ht="31.15" customHeight="1" x14ac:dyDescent="0.2">
      <c r="A99" s="270" t="s">
        <v>105</v>
      </c>
      <c r="B99" s="271"/>
      <c r="C99" s="271"/>
      <c r="D99" s="271"/>
      <c r="E99" s="272"/>
      <c r="F99" s="272"/>
      <c r="G99" s="273"/>
      <c r="H99" s="273"/>
      <c r="I99" s="273"/>
      <c r="J99" s="88"/>
      <c r="K99" s="89"/>
      <c r="L99" s="88"/>
      <c r="M99" s="88"/>
      <c r="N99" s="157"/>
      <c r="O99" s="157"/>
      <c r="P99" s="157"/>
      <c r="Q99" s="157"/>
      <c r="R99" s="157"/>
      <c r="S99" s="157"/>
      <c r="T99" s="157"/>
      <c r="U99" s="400"/>
      <c r="V99" s="425"/>
      <c r="W99" s="425"/>
      <c r="X99" s="425"/>
      <c r="Y99" s="425"/>
      <c r="Z99" s="425"/>
      <c r="AA99" s="425"/>
      <c r="AB99" s="274"/>
      <c r="AC99" s="425"/>
      <c r="AD99" s="157"/>
      <c r="AE99" s="157"/>
      <c r="AF99" s="157"/>
      <c r="AG99" s="157"/>
      <c r="AH99" s="157"/>
      <c r="AI99" s="425"/>
      <c r="AJ99" s="425"/>
      <c r="AK99" s="425"/>
      <c r="AL99" s="425"/>
      <c r="AM99" s="425"/>
      <c r="AN99" s="425"/>
      <c r="AO99" s="425"/>
      <c r="AP99" s="427"/>
      <c r="CG99" s="42"/>
      <c r="CH99" s="42"/>
      <c r="CI99" s="42"/>
      <c r="CJ99" s="42"/>
      <c r="CK99" s="42"/>
      <c r="CL99" s="42"/>
    </row>
    <row r="100" spans="1:90" ht="16.149999999999999" customHeight="1" x14ac:dyDescent="0.2">
      <c r="A100" s="620" t="s">
        <v>19</v>
      </c>
      <c r="B100" s="629" t="s">
        <v>28</v>
      </c>
      <c r="C100" s="630"/>
      <c r="D100" s="631"/>
      <c r="E100" s="589" t="s">
        <v>29</v>
      </c>
      <c r="F100" s="590"/>
      <c r="G100" s="590"/>
      <c r="H100" s="590"/>
      <c r="I100" s="590"/>
      <c r="J100" s="590"/>
      <c r="K100" s="590"/>
      <c r="L100" s="590"/>
      <c r="M100" s="590"/>
      <c r="N100" s="429"/>
      <c r="O100" s="157"/>
      <c r="P100" s="157"/>
      <c r="Q100" s="157"/>
      <c r="R100" s="157"/>
      <c r="S100" s="157"/>
      <c r="T100" s="157"/>
      <c r="U100" s="157"/>
      <c r="V100" s="175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425"/>
      <c r="AK100" s="425"/>
      <c r="AL100" s="425"/>
      <c r="AM100" s="425"/>
      <c r="AN100" s="425"/>
      <c r="AO100" s="425"/>
      <c r="AP100" s="425"/>
      <c r="AQ100" s="427"/>
      <c r="CG100" s="42"/>
      <c r="CH100" s="42"/>
      <c r="CI100" s="42"/>
      <c r="CJ100" s="42"/>
      <c r="CK100" s="42"/>
      <c r="CL100" s="42"/>
    </row>
    <row r="101" spans="1:90" ht="16.149999999999999" customHeight="1" x14ac:dyDescent="0.2">
      <c r="A101" s="585"/>
      <c r="B101" s="589"/>
      <c r="C101" s="590"/>
      <c r="D101" s="591"/>
      <c r="E101" s="659" t="s">
        <v>22</v>
      </c>
      <c r="F101" s="668"/>
      <c r="G101" s="659" t="s">
        <v>23</v>
      </c>
      <c r="H101" s="668"/>
      <c r="I101" s="659" t="s">
        <v>24</v>
      </c>
      <c r="J101" s="668"/>
      <c r="K101" s="659" t="s">
        <v>21</v>
      </c>
      <c r="L101" s="668"/>
      <c r="M101" s="659" t="s">
        <v>20</v>
      </c>
      <c r="N101" s="668"/>
      <c r="O101" s="157"/>
      <c r="P101" s="157"/>
      <c r="Q101" s="157"/>
      <c r="R101" s="157"/>
      <c r="S101" s="157"/>
      <c r="T101" s="157"/>
      <c r="U101" s="157"/>
      <c r="V101" s="157"/>
      <c r="W101" s="175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425"/>
      <c r="AK101" s="425"/>
      <c r="AL101" s="425"/>
      <c r="AM101" s="425"/>
      <c r="AN101" s="425"/>
      <c r="AO101" s="425"/>
      <c r="AP101" s="425"/>
      <c r="AQ101" s="427"/>
      <c r="CG101" s="42"/>
      <c r="CH101" s="42"/>
      <c r="CI101" s="42"/>
      <c r="CJ101" s="42"/>
      <c r="CK101" s="42"/>
      <c r="CL101" s="42"/>
    </row>
    <row r="102" spans="1:90" ht="16.149999999999999" customHeight="1" x14ac:dyDescent="0.2">
      <c r="A102" s="569"/>
      <c r="B102" s="76" t="s">
        <v>14</v>
      </c>
      <c r="C102" s="13" t="s">
        <v>15</v>
      </c>
      <c r="D102" s="387" t="s">
        <v>16</v>
      </c>
      <c r="E102" s="32" t="s">
        <v>15</v>
      </c>
      <c r="F102" s="397" t="s">
        <v>16</v>
      </c>
      <c r="G102" s="32" t="s">
        <v>15</v>
      </c>
      <c r="H102" s="397" t="s">
        <v>16</v>
      </c>
      <c r="I102" s="32" t="s">
        <v>15</v>
      </c>
      <c r="J102" s="397" t="s">
        <v>16</v>
      </c>
      <c r="K102" s="32" t="s">
        <v>15</v>
      </c>
      <c r="L102" s="397" t="s">
        <v>16</v>
      </c>
      <c r="M102" s="32" t="s">
        <v>15</v>
      </c>
      <c r="N102" s="397" t="s">
        <v>16</v>
      </c>
      <c r="O102" s="276"/>
      <c r="P102" s="157"/>
      <c r="Q102" s="265"/>
      <c r="R102" s="157"/>
      <c r="S102" s="157"/>
      <c r="T102" s="157"/>
      <c r="U102" s="157"/>
      <c r="V102" s="157"/>
      <c r="W102" s="157"/>
      <c r="X102" s="157"/>
      <c r="Y102" s="157"/>
      <c r="Z102" s="157"/>
      <c r="AA102" s="175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CG102" s="42"/>
      <c r="CH102" s="42"/>
      <c r="CI102" s="42"/>
      <c r="CJ102" s="42"/>
      <c r="CK102" s="42"/>
      <c r="CL102" s="42"/>
    </row>
    <row r="103" spans="1:90" ht="16.149999999999999" customHeight="1" x14ac:dyDescent="0.2">
      <c r="A103" s="64" t="s">
        <v>106</v>
      </c>
      <c r="B103" s="90">
        <f>SUM(C103:D103)</f>
        <v>0</v>
      </c>
      <c r="C103" s="91">
        <f>SUM(E103+G103+I103+K103+M103)</f>
        <v>0</v>
      </c>
      <c r="D103" s="2">
        <f>SUM(F103+H103+J103+L103+N103)</f>
        <v>0</v>
      </c>
      <c r="E103" s="277"/>
      <c r="F103" s="278"/>
      <c r="G103" s="277"/>
      <c r="H103" s="278"/>
      <c r="I103" s="277"/>
      <c r="J103" s="279"/>
      <c r="K103" s="277"/>
      <c r="L103" s="279"/>
      <c r="M103" s="280"/>
      <c r="N103" s="279"/>
      <c r="O103" s="324"/>
      <c r="P103" s="157"/>
      <c r="Q103" s="265"/>
      <c r="R103" s="157"/>
      <c r="S103" s="157"/>
      <c r="T103" s="157"/>
      <c r="U103" s="157"/>
      <c r="V103" s="157"/>
      <c r="W103" s="157"/>
      <c r="X103" s="157"/>
      <c r="Y103" s="157"/>
      <c r="Z103" s="157"/>
      <c r="AA103" s="175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CG103" s="42"/>
      <c r="CH103" s="42"/>
      <c r="CI103" s="42"/>
      <c r="CJ103" s="42"/>
      <c r="CK103" s="42"/>
      <c r="CL103" s="42"/>
    </row>
    <row r="104" spans="1:90" ht="25.15" customHeight="1" x14ac:dyDescent="0.2">
      <c r="A104" s="17" t="s">
        <v>107</v>
      </c>
      <c r="B104" s="45">
        <f>SUM(C104:D104)</f>
        <v>0</v>
      </c>
      <c r="C104" s="46">
        <f>SUM(E104+G104+I104+K104+M104)</f>
        <v>0</v>
      </c>
      <c r="D104" s="70">
        <f>SUM(F104+H104+J104+L104+N104)</f>
        <v>0</v>
      </c>
      <c r="E104" s="282"/>
      <c r="F104" s="283"/>
      <c r="G104" s="282"/>
      <c r="H104" s="284"/>
      <c r="I104" s="282"/>
      <c r="J104" s="283"/>
      <c r="K104" s="282"/>
      <c r="L104" s="283"/>
      <c r="M104" s="285"/>
      <c r="N104" s="284"/>
      <c r="O104" s="324"/>
      <c r="P104" s="157"/>
      <c r="Q104" s="265"/>
      <c r="R104" s="157"/>
      <c r="S104" s="157"/>
      <c r="T104" s="157"/>
      <c r="U104" s="157"/>
      <c r="V104" s="157"/>
      <c r="W104" s="157"/>
      <c r="X104" s="157"/>
      <c r="Y104" s="157"/>
      <c r="Z104" s="157"/>
      <c r="AA104" s="175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CG104" s="42"/>
      <c r="CH104" s="42"/>
      <c r="CI104" s="42"/>
      <c r="CJ104" s="42"/>
      <c r="CK104" s="42"/>
      <c r="CL104" s="42"/>
    </row>
    <row r="105" spans="1:90" x14ac:dyDescent="0.2">
      <c r="A105" s="271"/>
      <c r="B105" s="157"/>
      <c r="C105" s="265"/>
      <c r="D105" s="157"/>
      <c r="E105" s="157"/>
      <c r="F105" s="157"/>
      <c r="G105" s="157"/>
      <c r="H105" s="157"/>
      <c r="I105" s="157"/>
      <c r="J105" s="157"/>
      <c r="K105" s="157"/>
      <c r="L105" s="157"/>
      <c r="M105" s="175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</row>
    <row r="106" spans="1:90" x14ac:dyDescent="0.2">
      <c r="O106" s="51"/>
      <c r="P106" s="51"/>
      <c r="Q106" s="51"/>
      <c r="R106" s="51"/>
      <c r="S106" s="51"/>
    </row>
    <row r="107" spans="1:90" x14ac:dyDescent="0.2">
      <c r="O107" s="51"/>
      <c r="P107" s="51"/>
      <c r="Q107" s="51"/>
      <c r="R107" s="51"/>
      <c r="S107" s="51"/>
    </row>
    <row r="108" spans="1:90" x14ac:dyDescent="0.2">
      <c r="O108" s="51"/>
      <c r="P108" s="51"/>
      <c r="Q108" s="51"/>
      <c r="R108" s="51"/>
      <c r="S108" s="51"/>
    </row>
    <row r="109" spans="1:90" x14ac:dyDescent="0.2">
      <c r="O109" s="51"/>
      <c r="P109" s="51"/>
      <c r="Q109" s="51"/>
      <c r="R109" s="51"/>
      <c r="S109" s="51"/>
    </row>
    <row r="110" spans="1:90" x14ac:dyDescent="0.2">
      <c r="O110" s="51"/>
      <c r="P110" s="51"/>
      <c r="Q110" s="51"/>
      <c r="R110" s="51"/>
      <c r="S110" s="51"/>
    </row>
    <row r="111" spans="1:90" x14ac:dyDescent="0.2">
      <c r="O111" s="51"/>
      <c r="P111" s="51"/>
      <c r="Q111" s="51"/>
      <c r="R111" s="51"/>
      <c r="S111" s="51"/>
    </row>
    <row r="185" spans="1:104" ht="14.25" customHeight="1" x14ac:dyDescent="0.2"/>
    <row r="186" spans="1:104" s="52" customFormat="1" ht="16.5" hidden="1" customHeight="1" x14ac:dyDescent="0.2">
      <c r="A186" s="52">
        <f>SUM(C23,C24:C26,C30,C43:C44,C49:C70,B103:B104,B82:D89,B98,C35:C38,C74:J77)</f>
        <v>1221</v>
      </c>
      <c r="B186" s="52">
        <f>SUM(CG8:CL104)</f>
        <v>0</v>
      </c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</row>
    <row r="187" spans="1:104" ht="16.5" customHeight="1" x14ac:dyDescent="0.2"/>
    <row r="188" spans="1:104" ht="15.6" customHeight="1" x14ac:dyDescent="0.2"/>
  </sheetData>
  <mergeCells count="124">
    <mergeCell ref="A80:A81"/>
    <mergeCell ref="B80:B81"/>
    <mergeCell ref="C80:C81"/>
    <mergeCell ref="D80:D81"/>
    <mergeCell ref="B91:B92"/>
    <mergeCell ref="C91:D91"/>
    <mergeCell ref="A100:A102"/>
    <mergeCell ref="B100:D101"/>
    <mergeCell ref="E100:M100"/>
    <mergeCell ref="E101:F101"/>
    <mergeCell ref="G101:H101"/>
    <mergeCell ref="I101:J101"/>
    <mergeCell ref="K101:L101"/>
    <mergeCell ref="M101:N101"/>
    <mergeCell ref="A91:A92"/>
    <mergeCell ref="A72:B73"/>
    <mergeCell ref="C72:D72"/>
    <mergeCell ref="E72:F72"/>
    <mergeCell ref="G72:H72"/>
    <mergeCell ref="I72:J72"/>
    <mergeCell ref="A74:B74"/>
    <mergeCell ref="A75:B75"/>
    <mergeCell ref="A76:B76"/>
    <mergeCell ref="A77:B77"/>
    <mergeCell ref="AN46:AN48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F28:AG28"/>
    <mergeCell ref="AH28:AI28"/>
    <mergeCell ref="AJ28:AK28"/>
    <mergeCell ref="AL28:AM28"/>
    <mergeCell ref="C40:E41"/>
    <mergeCell ref="F40:AM40"/>
    <mergeCell ref="AN40:AN42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13:A23"/>
    <mergeCell ref="A25:A26"/>
    <mergeCell ref="A28:A29"/>
    <mergeCell ref="B28:B29"/>
    <mergeCell ref="C28:E28"/>
    <mergeCell ref="F28:G28"/>
    <mergeCell ref="H28:I28"/>
    <mergeCell ref="J28:K28"/>
    <mergeCell ref="L28:M28"/>
    <mergeCell ref="A6:W6"/>
    <mergeCell ref="A10:A12"/>
    <mergeCell ref="B10:B12"/>
    <mergeCell ref="C10:E11"/>
    <mergeCell ref="F10:AM10"/>
    <mergeCell ref="AN10:AN12"/>
    <mergeCell ref="AO10:AO12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49:A54"/>
    <mergeCell ref="A55:A56"/>
    <mergeCell ref="A57:A60"/>
    <mergeCell ref="A61:A62"/>
    <mergeCell ref="A63:A64"/>
    <mergeCell ref="A65:A70"/>
    <mergeCell ref="C33:C34"/>
    <mergeCell ref="A33:A34"/>
    <mergeCell ref="B33:B34"/>
    <mergeCell ref="A35:A36"/>
    <mergeCell ref="A37:A38"/>
    <mergeCell ref="A40:B42"/>
    <mergeCell ref="A45:M45"/>
    <mergeCell ref="A46:B48"/>
    <mergeCell ref="C46:E47"/>
    <mergeCell ref="F46:AM46"/>
  </mergeCells>
  <dataValidations count="2">
    <dataValidation allowBlank="1" showInputMessage="1" showErrorMessage="1" errorTitle="ERROR" error="Por Favor ingrese solo Números." sqref="E105:N1048576 K71:N102 C78:D81 A1:A1048576 B98:D1048576 B90:D92 F31:AM42 F45:AN48 F71:J73 E78:J102 D1:E73 F27:AM29 O71:AN1048576 C39:C73 C1:C34 AN27:AN42 B31:B81 B1:B29 F23:AO23 AP1:XFD1048576 AO27:AO1048576 F1:AO12" xr:uid="{00000000-0002-0000-0500-000000000000}"/>
    <dataValidation type="whole" allowBlank="1" showInputMessage="1" showErrorMessage="1" errorTitle="Error de ingreso" error="Debe ingresar sólo números enteros positivos." sqref="F13:AO22 F24:AO26 B30 F30:AM30 F43:AN44 C35:C38 F49:AN70 C74:J77 B82:D89 B93:D97 E103:N104" xr:uid="{00000000-0002-0000-0500-000001000000}">
      <formula1>0</formula1>
      <formula2>1000000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Z188"/>
  <sheetViews>
    <sheetView workbookViewId="0">
      <selection activeCell="B1" sqref="A1:XFD1048576"/>
    </sheetView>
  </sheetViews>
  <sheetFormatPr baseColWidth="10" defaultColWidth="11.42578125" defaultRowHeight="14.25" x14ac:dyDescent="0.2"/>
  <cols>
    <col min="1" max="1" width="48.140625" style="37" customWidth="1"/>
    <col min="2" max="2" width="23.28515625" style="37" customWidth="1"/>
    <col min="3" max="3" width="14.85546875" style="37" customWidth="1"/>
    <col min="4" max="4" width="16.28515625" style="37" customWidth="1"/>
    <col min="5" max="73" width="11.42578125" style="37"/>
    <col min="74" max="75" width="12.140625" style="37" customWidth="1"/>
    <col min="76" max="77" width="12.140625" style="38" customWidth="1"/>
    <col min="78" max="78" width="12.28515625" style="38" customWidth="1"/>
    <col min="79" max="104" width="12.28515625" style="39" hidden="1" customWidth="1"/>
    <col min="105" max="105" width="12.28515625" style="37" customWidth="1"/>
    <col min="106" max="16384" width="11.42578125" style="37"/>
  </cols>
  <sheetData>
    <row r="1" spans="1:90" ht="16.149999999999999" customHeight="1" x14ac:dyDescent="0.2">
      <c r="A1" s="36" t="s">
        <v>0</v>
      </c>
    </row>
    <row r="2" spans="1:90" ht="16.149999999999999" customHeight="1" x14ac:dyDescent="0.2">
      <c r="A2" s="36" t="str">
        <f>CONCATENATE("COMUNA: ",[7]NOMBRE!B2," - ","( ",[7]NOMBRE!C2,[7]NOMBRE!D2,[7]NOMBRE!E2,[7]NOMBRE!F2,[7]NOMBRE!G2," )")</f>
        <v>COMUNA: LINARES - ( 07401 )</v>
      </c>
    </row>
    <row r="3" spans="1:90" ht="16.149999999999999" customHeight="1" x14ac:dyDescent="0.2">
      <c r="A3" s="36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</row>
    <row r="4" spans="1:90" ht="16.149999999999999" customHeight="1" x14ac:dyDescent="0.2">
      <c r="A4" s="36" t="str">
        <f>CONCATENATE("MES: ",[7]NOMBRE!B6," - ","( ",[7]NOMBRE!C6,[7]NOMBRE!D6," )")</f>
        <v>MES: JUNIO - ( 06 )</v>
      </c>
    </row>
    <row r="5" spans="1:90" ht="16.149999999999999" customHeight="1" x14ac:dyDescent="0.2">
      <c r="A5" s="36" t="str">
        <f>CONCATENATE("AÑO: ",[7]NOMBRE!B7)</f>
        <v>AÑO: 2018</v>
      </c>
    </row>
    <row r="6" spans="1:90" ht="15" x14ac:dyDescent="0.2">
      <c r="A6" s="584" t="s">
        <v>30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spans="1:90" ht="15" x14ac:dyDescent="0.2">
      <c r="A7" s="409"/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1:90" ht="31.15" customHeight="1" x14ac:dyDescent="0.2">
      <c r="A8" s="103" t="s">
        <v>31</v>
      </c>
      <c r="B8" s="104"/>
      <c r="C8" s="105"/>
      <c r="D8" s="105"/>
      <c r="E8" s="105"/>
      <c r="F8" s="105"/>
      <c r="G8" s="105"/>
      <c r="H8" s="105"/>
      <c r="I8" s="106"/>
      <c r="J8" s="104"/>
      <c r="K8" s="107"/>
      <c r="L8" s="105"/>
      <c r="M8" s="56"/>
      <c r="N8" s="56"/>
      <c r="O8" s="56"/>
      <c r="P8" s="56"/>
      <c r="Q8" s="56"/>
      <c r="R8" s="56"/>
      <c r="S8" s="56"/>
      <c r="T8" s="56"/>
      <c r="U8" s="56"/>
      <c r="V8" s="108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CG8" s="42"/>
      <c r="CH8" s="42"/>
      <c r="CI8" s="42"/>
      <c r="CJ8" s="42"/>
      <c r="CK8" s="42"/>
      <c r="CL8" s="42"/>
    </row>
    <row r="9" spans="1:90" ht="31.15" customHeight="1" x14ac:dyDescent="0.2">
      <c r="A9" s="109" t="s">
        <v>32</v>
      </c>
      <c r="B9" s="110"/>
      <c r="C9" s="110"/>
      <c r="D9" s="110"/>
      <c r="E9" s="110"/>
      <c r="F9" s="110"/>
      <c r="G9" s="110"/>
      <c r="H9" s="110"/>
      <c r="I9" s="110"/>
      <c r="J9" s="110"/>
      <c r="K9" s="111"/>
      <c r="L9" s="110"/>
      <c r="M9" s="112"/>
      <c r="N9" s="112"/>
      <c r="O9" s="56"/>
      <c r="P9" s="56"/>
      <c r="Q9" s="56"/>
      <c r="R9" s="56"/>
      <c r="S9" s="56"/>
      <c r="T9" s="56"/>
      <c r="U9" s="56"/>
      <c r="V9" s="108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8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CG9" s="42"/>
      <c r="CH9" s="42"/>
      <c r="CI9" s="42"/>
      <c r="CJ9" s="42"/>
      <c r="CK9" s="42"/>
      <c r="CL9" s="42"/>
    </row>
    <row r="10" spans="1:90" ht="25.15" customHeight="1" x14ac:dyDescent="0.2">
      <c r="A10" s="620" t="s">
        <v>19</v>
      </c>
      <c r="B10" s="620" t="s">
        <v>33</v>
      </c>
      <c r="C10" s="629" t="s">
        <v>28</v>
      </c>
      <c r="D10" s="630"/>
      <c r="E10" s="631"/>
      <c r="F10" s="632" t="s">
        <v>29</v>
      </c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3"/>
      <c r="AL10" s="633"/>
      <c r="AM10" s="634"/>
      <c r="AN10" s="631" t="s">
        <v>1</v>
      </c>
      <c r="AO10" s="635" t="s">
        <v>18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CG10" s="42"/>
      <c r="CH10" s="42"/>
      <c r="CI10" s="42"/>
      <c r="CJ10" s="42"/>
      <c r="CK10" s="42"/>
      <c r="CL10" s="42"/>
    </row>
    <row r="11" spans="1:90" ht="19.5" customHeight="1" x14ac:dyDescent="0.2">
      <c r="A11" s="585"/>
      <c r="B11" s="585"/>
      <c r="C11" s="589"/>
      <c r="D11" s="590"/>
      <c r="E11" s="591"/>
      <c r="F11" s="632" t="s">
        <v>22</v>
      </c>
      <c r="G11" s="634"/>
      <c r="H11" s="632" t="s">
        <v>23</v>
      </c>
      <c r="I11" s="634"/>
      <c r="J11" s="632" t="s">
        <v>24</v>
      </c>
      <c r="K11" s="634"/>
      <c r="L11" s="632" t="s">
        <v>21</v>
      </c>
      <c r="M11" s="634"/>
      <c r="N11" s="632" t="s">
        <v>20</v>
      </c>
      <c r="O11" s="634"/>
      <c r="P11" s="636" t="s">
        <v>2</v>
      </c>
      <c r="Q11" s="637"/>
      <c r="R11" s="636" t="s">
        <v>3</v>
      </c>
      <c r="S11" s="637"/>
      <c r="T11" s="636" t="s">
        <v>4</v>
      </c>
      <c r="U11" s="637"/>
      <c r="V11" s="636" t="s">
        <v>5</v>
      </c>
      <c r="W11" s="637"/>
      <c r="X11" s="636" t="s">
        <v>6</v>
      </c>
      <c r="Y11" s="637"/>
      <c r="Z11" s="636" t="s">
        <v>7</v>
      </c>
      <c r="AA11" s="637"/>
      <c r="AB11" s="636" t="s">
        <v>8</v>
      </c>
      <c r="AC11" s="637"/>
      <c r="AD11" s="636" t="s">
        <v>9</v>
      </c>
      <c r="AE11" s="637"/>
      <c r="AF11" s="636" t="s">
        <v>10</v>
      </c>
      <c r="AG11" s="637"/>
      <c r="AH11" s="636" t="s">
        <v>11</v>
      </c>
      <c r="AI11" s="637"/>
      <c r="AJ11" s="636" t="s">
        <v>12</v>
      </c>
      <c r="AK11" s="637"/>
      <c r="AL11" s="636" t="s">
        <v>13</v>
      </c>
      <c r="AM11" s="637"/>
      <c r="AN11" s="595"/>
      <c r="AO11" s="597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CG11" s="42"/>
      <c r="CH11" s="42"/>
      <c r="CI11" s="42"/>
      <c r="CJ11" s="42"/>
      <c r="CK11" s="42"/>
      <c r="CL11" s="42"/>
    </row>
    <row r="12" spans="1:90" ht="19.5" customHeight="1" x14ac:dyDescent="0.2">
      <c r="A12" s="569"/>
      <c r="B12" s="569"/>
      <c r="C12" s="325" t="s">
        <v>14</v>
      </c>
      <c r="D12" s="326" t="s">
        <v>15</v>
      </c>
      <c r="E12" s="408" t="s">
        <v>16</v>
      </c>
      <c r="F12" s="32" t="s">
        <v>15</v>
      </c>
      <c r="G12" s="408" t="s">
        <v>16</v>
      </c>
      <c r="H12" s="32" t="s">
        <v>15</v>
      </c>
      <c r="I12" s="408" t="s">
        <v>16</v>
      </c>
      <c r="J12" s="32" t="s">
        <v>15</v>
      </c>
      <c r="K12" s="408" t="s">
        <v>16</v>
      </c>
      <c r="L12" s="32" t="s">
        <v>15</v>
      </c>
      <c r="M12" s="408" t="s">
        <v>16</v>
      </c>
      <c r="N12" s="32" t="s">
        <v>15</v>
      </c>
      <c r="O12" s="408" t="s">
        <v>16</v>
      </c>
      <c r="P12" s="32" t="s">
        <v>15</v>
      </c>
      <c r="Q12" s="408" t="s">
        <v>16</v>
      </c>
      <c r="R12" s="32" t="s">
        <v>15</v>
      </c>
      <c r="S12" s="408" t="s">
        <v>16</v>
      </c>
      <c r="T12" s="32" t="s">
        <v>15</v>
      </c>
      <c r="U12" s="408" t="s">
        <v>16</v>
      </c>
      <c r="V12" s="32" t="s">
        <v>15</v>
      </c>
      <c r="W12" s="408" t="s">
        <v>16</v>
      </c>
      <c r="X12" s="32" t="s">
        <v>15</v>
      </c>
      <c r="Y12" s="408" t="s">
        <v>16</v>
      </c>
      <c r="Z12" s="32" t="s">
        <v>15</v>
      </c>
      <c r="AA12" s="408" t="s">
        <v>16</v>
      </c>
      <c r="AB12" s="32" t="s">
        <v>15</v>
      </c>
      <c r="AC12" s="408" t="s">
        <v>16</v>
      </c>
      <c r="AD12" s="32" t="s">
        <v>15</v>
      </c>
      <c r="AE12" s="408" t="s">
        <v>16</v>
      </c>
      <c r="AF12" s="32" t="s">
        <v>15</v>
      </c>
      <c r="AG12" s="408" t="s">
        <v>16</v>
      </c>
      <c r="AH12" s="32" t="s">
        <v>15</v>
      </c>
      <c r="AI12" s="408" t="s">
        <v>16</v>
      </c>
      <c r="AJ12" s="32" t="s">
        <v>15</v>
      </c>
      <c r="AK12" s="408" t="s">
        <v>16</v>
      </c>
      <c r="AL12" s="32" t="s">
        <v>15</v>
      </c>
      <c r="AM12" s="408" t="s">
        <v>16</v>
      </c>
      <c r="AN12" s="591"/>
      <c r="AO12" s="598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CG12" s="42"/>
      <c r="CH12" s="42"/>
      <c r="CI12" s="42"/>
      <c r="CJ12" s="42"/>
      <c r="CK12" s="42"/>
      <c r="CL12" s="42"/>
    </row>
    <row r="13" spans="1:90" ht="16.149999999999999" customHeight="1" x14ac:dyDescent="0.2">
      <c r="A13" s="619" t="s">
        <v>34</v>
      </c>
      <c r="B13" s="65" t="s">
        <v>35</v>
      </c>
      <c r="C13" s="90">
        <f t="shared" ref="C13:C26" si="0">SUM(D13+E13)</f>
        <v>0</v>
      </c>
      <c r="D13" s="91">
        <f t="shared" ref="D13:D26" si="1">SUM(F13+H13+J13+L13+N13+P13+R13+T13+V13+X13+Z13+AB13+AD13+AF13+AH13+AJ13+AL13)</f>
        <v>0</v>
      </c>
      <c r="E13" s="2">
        <f t="shared" ref="E13:E26" si="2">SUM(G13+I13+K13+M13+O13+Q13+S13+U13+W13+Y13+AA13+AC13+AE13+AG13+AI13+AK13+AM13)</f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5">
        <v>0</v>
      </c>
      <c r="L13" s="3">
        <v>0</v>
      </c>
      <c r="M13" s="5">
        <v>0</v>
      </c>
      <c r="N13" s="3">
        <v>0</v>
      </c>
      <c r="O13" s="5">
        <v>0</v>
      </c>
      <c r="P13" s="3">
        <v>0</v>
      </c>
      <c r="Q13" s="5">
        <v>0</v>
      </c>
      <c r="R13" s="3">
        <v>0</v>
      </c>
      <c r="S13" s="5">
        <v>0</v>
      </c>
      <c r="T13" s="3">
        <v>0</v>
      </c>
      <c r="U13" s="5">
        <v>0</v>
      </c>
      <c r="V13" s="3">
        <v>0</v>
      </c>
      <c r="W13" s="5">
        <v>0</v>
      </c>
      <c r="X13" s="3">
        <v>0</v>
      </c>
      <c r="Y13" s="5">
        <v>0</v>
      </c>
      <c r="Z13" s="3">
        <v>0</v>
      </c>
      <c r="AA13" s="5">
        <v>0</v>
      </c>
      <c r="AB13" s="3">
        <v>0</v>
      </c>
      <c r="AC13" s="5">
        <v>0</v>
      </c>
      <c r="AD13" s="3">
        <v>0</v>
      </c>
      <c r="AE13" s="5">
        <v>0</v>
      </c>
      <c r="AF13" s="3">
        <v>0</v>
      </c>
      <c r="AG13" s="5">
        <v>0</v>
      </c>
      <c r="AH13" s="3">
        <v>0</v>
      </c>
      <c r="AI13" s="5">
        <v>0</v>
      </c>
      <c r="AJ13" s="3">
        <v>0</v>
      </c>
      <c r="AK13" s="5">
        <v>0</v>
      </c>
      <c r="AL13" s="21">
        <v>0</v>
      </c>
      <c r="AM13" s="5">
        <v>0</v>
      </c>
      <c r="AN13" s="4">
        <v>0</v>
      </c>
      <c r="AO13" s="4">
        <v>0</v>
      </c>
      <c r="AP13" s="6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40"/>
      <c r="BC13" s="40"/>
      <c r="BD13" s="40"/>
      <c r="CB13" s="41"/>
      <c r="CG13" s="42">
        <v>0</v>
      </c>
      <c r="CH13" s="42">
        <v>0</v>
      </c>
      <c r="CI13" s="42">
        <v>0</v>
      </c>
      <c r="CJ13" s="42"/>
      <c r="CK13" s="42"/>
      <c r="CL13" s="42"/>
    </row>
    <row r="14" spans="1:90" ht="16.149999999999999" customHeight="1" x14ac:dyDescent="0.2">
      <c r="A14" s="601"/>
      <c r="B14" s="66" t="s">
        <v>36</v>
      </c>
      <c r="C14" s="114">
        <f t="shared" si="0"/>
        <v>37</v>
      </c>
      <c r="D14" s="115">
        <f t="shared" si="1"/>
        <v>15</v>
      </c>
      <c r="E14" s="69">
        <f t="shared" si="2"/>
        <v>22</v>
      </c>
      <c r="F14" s="7">
        <v>0</v>
      </c>
      <c r="G14" s="14">
        <v>0</v>
      </c>
      <c r="H14" s="7">
        <v>6</v>
      </c>
      <c r="I14" s="14">
        <v>2</v>
      </c>
      <c r="J14" s="7">
        <v>5</v>
      </c>
      <c r="K14" s="8">
        <v>7</v>
      </c>
      <c r="L14" s="7">
        <v>3</v>
      </c>
      <c r="M14" s="8">
        <v>4</v>
      </c>
      <c r="N14" s="7">
        <v>0</v>
      </c>
      <c r="O14" s="8">
        <v>0</v>
      </c>
      <c r="P14" s="7">
        <v>0</v>
      </c>
      <c r="Q14" s="8">
        <v>2</v>
      </c>
      <c r="R14" s="7">
        <v>1</v>
      </c>
      <c r="S14" s="8">
        <v>0</v>
      </c>
      <c r="T14" s="7">
        <v>0</v>
      </c>
      <c r="U14" s="8">
        <v>2</v>
      </c>
      <c r="V14" s="7">
        <v>0</v>
      </c>
      <c r="W14" s="8">
        <v>1</v>
      </c>
      <c r="X14" s="7">
        <v>0</v>
      </c>
      <c r="Y14" s="8">
        <v>0</v>
      </c>
      <c r="Z14" s="7">
        <v>0</v>
      </c>
      <c r="AA14" s="8">
        <v>0</v>
      </c>
      <c r="AB14" s="7">
        <v>0</v>
      </c>
      <c r="AC14" s="8">
        <v>0</v>
      </c>
      <c r="AD14" s="7">
        <v>0</v>
      </c>
      <c r="AE14" s="8">
        <v>2</v>
      </c>
      <c r="AF14" s="7">
        <v>0</v>
      </c>
      <c r="AG14" s="8">
        <v>2</v>
      </c>
      <c r="AH14" s="7">
        <v>0</v>
      </c>
      <c r="AI14" s="8">
        <v>0</v>
      </c>
      <c r="AJ14" s="7">
        <v>0</v>
      </c>
      <c r="AK14" s="8">
        <v>0</v>
      </c>
      <c r="AL14" s="15">
        <v>0</v>
      </c>
      <c r="AM14" s="8">
        <v>0</v>
      </c>
      <c r="AN14" s="14">
        <v>37</v>
      </c>
      <c r="AO14" s="14">
        <v>0</v>
      </c>
      <c r="AP14" s="6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40"/>
      <c r="BC14" s="40"/>
      <c r="BD14" s="40"/>
      <c r="CA14" s="41"/>
      <c r="CB14" s="41"/>
      <c r="CG14" s="42">
        <v>0</v>
      </c>
      <c r="CH14" s="42">
        <v>0</v>
      </c>
      <c r="CI14" s="42">
        <v>0</v>
      </c>
      <c r="CJ14" s="42"/>
      <c r="CK14" s="42"/>
      <c r="CL14" s="42"/>
    </row>
    <row r="15" spans="1:90" ht="16.149999999999999" customHeight="1" x14ac:dyDescent="0.2">
      <c r="A15" s="601"/>
      <c r="B15" s="66" t="s">
        <v>37</v>
      </c>
      <c r="C15" s="114">
        <f t="shared" si="0"/>
        <v>438</v>
      </c>
      <c r="D15" s="115">
        <f t="shared" si="1"/>
        <v>171</v>
      </c>
      <c r="E15" s="69">
        <f t="shared" si="2"/>
        <v>267</v>
      </c>
      <c r="F15" s="7">
        <v>0</v>
      </c>
      <c r="G15" s="14">
        <v>0</v>
      </c>
      <c r="H15" s="7">
        <v>0</v>
      </c>
      <c r="I15" s="14">
        <v>0</v>
      </c>
      <c r="J15" s="7">
        <v>0</v>
      </c>
      <c r="K15" s="8">
        <v>0</v>
      </c>
      <c r="L15" s="7">
        <v>1</v>
      </c>
      <c r="M15" s="8">
        <v>2</v>
      </c>
      <c r="N15" s="7">
        <v>8</v>
      </c>
      <c r="O15" s="8">
        <v>3</v>
      </c>
      <c r="P15" s="7">
        <v>18</v>
      </c>
      <c r="Q15" s="8">
        <v>9</v>
      </c>
      <c r="R15" s="7">
        <v>22</v>
      </c>
      <c r="S15" s="8">
        <v>6</v>
      </c>
      <c r="T15" s="7">
        <v>18</v>
      </c>
      <c r="U15" s="8">
        <v>17</v>
      </c>
      <c r="V15" s="7">
        <v>14</v>
      </c>
      <c r="W15" s="8">
        <v>27</v>
      </c>
      <c r="X15" s="7">
        <v>21</v>
      </c>
      <c r="Y15" s="8">
        <v>35</v>
      </c>
      <c r="Z15" s="7">
        <v>15</v>
      </c>
      <c r="AA15" s="8">
        <v>44</v>
      </c>
      <c r="AB15" s="7">
        <v>19</v>
      </c>
      <c r="AC15" s="8">
        <v>38</v>
      </c>
      <c r="AD15" s="7">
        <v>10</v>
      </c>
      <c r="AE15" s="8">
        <v>39</v>
      </c>
      <c r="AF15" s="7">
        <v>15</v>
      </c>
      <c r="AG15" s="8">
        <v>21</v>
      </c>
      <c r="AH15" s="7">
        <v>4</v>
      </c>
      <c r="AI15" s="8">
        <v>8</v>
      </c>
      <c r="AJ15" s="7">
        <v>5</v>
      </c>
      <c r="AK15" s="8">
        <v>7</v>
      </c>
      <c r="AL15" s="15">
        <v>1</v>
      </c>
      <c r="AM15" s="8">
        <v>11</v>
      </c>
      <c r="AN15" s="14">
        <v>438</v>
      </c>
      <c r="AO15" s="14">
        <v>0</v>
      </c>
      <c r="AP15" s="6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40"/>
      <c r="BC15" s="40"/>
      <c r="BD15" s="40"/>
      <c r="CG15" s="42">
        <v>0</v>
      </c>
      <c r="CH15" s="42">
        <v>0</v>
      </c>
      <c r="CI15" s="42">
        <v>0</v>
      </c>
      <c r="CJ15" s="42"/>
      <c r="CK15" s="42"/>
      <c r="CL15" s="42"/>
    </row>
    <row r="16" spans="1:90" ht="16.149999999999999" customHeight="1" x14ac:dyDescent="0.2">
      <c r="A16" s="601"/>
      <c r="B16" s="66" t="s">
        <v>38</v>
      </c>
      <c r="C16" s="114">
        <f t="shared" si="0"/>
        <v>0</v>
      </c>
      <c r="D16" s="115">
        <f t="shared" si="1"/>
        <v>0</v>
      </c>
      <c r="E16" s="69">
        <f t="shared" si="2"/>
        <v>0</v>
      </c>
      <c r="F16" s="7"/>
      <c r="G16" s="14"/>
      <c r="H16" s="7"/>
      <c r="I16" s="14"/>
      <c r="J16" s="7"/>
      <c r="K16" s="8"/>
      <c r="L16" s="7"/>
      <c r="M16" s="8"/>
      <c r="N16" s="7"/>
      <c r="O16" s="8"/>
      <c r="P16" s="7"/>
      <c r="Q16" s="8"/>
      <c r="R16" s="7"/>
      <c r="S16" s="8"/>
      <c r="T16" s="7"/>
      <c r="U16" s="8"/>
      <c r="V16" s="7"/>
      <c r="W16" s="8"/>
      <c r="X16" s="7"/>
      <c r="Y16" s="8"/>
      <c r="Z16" s="7"/>
      <c r="AA16" s="8"/>
      <c r="AB16" s="7"/>
      <c r="AC16" s="8"/>
      <c r="AD16" s="7"/>
      <c r="AE16" s="8"/>
      <c r="AF16" s="7"/>
      <c r="AG16" s="8"/>
      <c r="AH16" s="7"/>
      <c r="AI16" s="8"/>
      <c r="AJ16" s="7"/>
      <c r="AK16" s="8"/>
      <c r="AL16" s="15"/>
      <c r="AM16" s="8"/>
      <c r="AN16" s="14"/>
      <c r="AO16" s="14"/>
      <c r="AP16" s="6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40"/>
      <c r="BC16" s="40"/>
      <c r="BD16" s="40"/>
      <c r="CB16" s="41"/>
      <c r="CG16" s="42">
        <v>0</v>
      </c>
      <c r="CH16" s="42">
        <v>0</v>
      </c>
      <c r="CI16" s="42">
        <v>0</v>
      </c>
      <c r="CJ16" s="42"/>
      <c r="CK16" s="42"/>
      <c r="CL16" s="42"/>
    </row>
    <row r="17" spans="1:90" ht="16.149999999999999" customHeight="1" x14ac:dyDescent="0.2">
      <c r="A17" s="601"/>
      <c r="B17" s="66" t="s">
        <v>39</v>
      </c>
      <c r="C17" s="114">
        <f t="shared" si="0"/>
        <v>157</v>
      </c>
      <c r="D17" s="115">
        <f t="shared" si="1"/>
        <v>85</v>
      </c>
      <c r="E17" s="69">
        <f t="shared" si="2"/>
        <v>72</v>
      </c>
      <c r="F17" s="7">
        <v>0</v>
      </c>
      <c r="G17" s="14">
        <v>0</v>
      </c>
      <c r="H17" s="7">
        <v>12</v>
      </c>
      <c r="I17" s="14">
        <v>0</v>
      </c>
      <c r="J17" s="7">
        <v>16</v>
      </c>
      <c r="K17" s="8">
        <v>4</v>
      </c>
      <c r="L17" s="7">
        <v>0</v>
      </c>
      <c r="M17" s="8">
        <v>6</v>
      </c>
      <c r="N17" s="7">
        <v>5</v>
      </c>
      <c r="O17" s="8">
        <v>2</v>
      </c>
      <c r="P17" s="7">
        <v>9</v>
      </c>
      <c r="Q17" s="8">
        <v>7</v>
      </c>
      <c r="R17" s="7">
        <v>3</v>
      </c>
      <c r="S17" s="8">
        <v>3</v>
      </c>
      <c r="T17" s="7">
        <v>6</v>
      </c>
      <c r="U17" s="8">
        <v>0</v>
      </c>
      <c r="V17" s="7">
        <v>4</v>
      </c>
      <c r="W17" s="8">
        <v>11</v>
      </c>
      <c r="X17" s="7">
        <v>4</v>
      </c>
      <c r="Y17" s="8">
        <v>4</v>
      </c>
      <c r="Z17" s="7">
        <v>7</v>
      </c>
      <c r="AA17" s="8">
        <v>10</v>
      </c>
      <c r="AB17" s="7">
        <v>12</v>
      </c>
      <c r="AC17" s="8">
        <v>6</v>
      </c>
      <c r="AD17" s="7">
        <v>2</v>
      </c>
      <c r="AE17" s="8">
        <v>13</v>
      </c>
      <c r="AF17" s="7">
        <v>3</v>
      </c>
      <c r="AG17" s="8">
        <v>3</v>
      </c>
      <c r="AH17" s="7">
        <v>1</v>
      </c>
      <c r="AI17" s="8">
        <v>3</v>
      </c>
      <c r="AJ17" s="7">
        <v>1</v>
      </c>
      <c r="AK17" s="8">
        <v>0</v>
      </c>
      <c r="AL17" s="15">
        <v>0</v>
      </c>
      <c r="AM17" s="8">
        <v>0</v>
      </c>
      <c r="AN17" s="14">
        <v>157</v>
      </c>
      <c r="AO17" s="14">
        <v>0</v>
      </c>
      <c r="AP17" s="6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40"/>
      <c r="BC17" s="40"/>
      <c r="BD17" s="40"/>
      <c r="CG17" s="42">
        <v>0</v>
      </c>
      <c r="CH17" s="42">
        <v>0</v>
      </c>
      <c r="CI17" s="42">
        <v>0</v>
      </c>
      <c r="CJ17" s="42"/>
      <c r="CK17" s="42"/>
      <c r="CL17" s="42"/>
    </row>
    <row r="18" spans="1:90" ht="16.149999999999999" customHeight="1" x14ac:dyDescent="0.2">
      <c r="A18" s="601"/>
      <c r="B18" s="66" t="s">
        <v>40</v>
      </c>
      <c r="C18" s="114">
        <f t="shared" si="0"/>
        <v>0</v>
      </c>
      <c r="D18" s="115">
        <f t="shared" si="1"/>
        <v>0</v>
      </c>
      <c r="E18" s="69">
        <f t="shared" si="2"/>
        <v>0</v>
      </c>
      <c r="F18" s="7"/>
      <c r="G18" s="14"/>
      <c r="H18" s="7"/>
      <c r="I18" s="14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15"/>
      <c r="AM18" s="8"/>
      <c r="AN18" s="14"/>
      <c r="AO18" s="14"/>
      <c r="AP18" s="6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40"/>
      <c r="BC18" s="40"/>
      <c r="BD18" s="40"/>
      <c r="CG18" s="42">
        <v>0</v>
      </c>
      <c r="CH18" s="42">
        <v>0</v>
      </c>
      <c r="CI18" s="42">
        <v>0</v>
      </c>
      <c r="CJ18" s="42"/>
      <c r="CK18" s="42"/>
      <c r="CL18" s="42"/>
    </row>
    <row r="19" spans="1:90" ht="16.149999999999999" customHeight="1" x14ac:dyDescent="0.2">
      <c r="A19" s="601"/>
      <c r="B19" s="66" t="s">
        <v>41</v>
      </c>
      <c r="C19" s="116">
        <f t="shared" si="0"/>
        <v>0</v>
      </c>
      <c r="D19" s="117">
        <f t="shared" si="1"/>
        <v>0</v>
      </c>
      <c r="E19" s="23">
        <f t="shared" si="2"/>
        <v>0</v>
      </c>
      <c r="F19" s="24"/>
      <c r="G19" s="25"/>
      <c r="H19" s="24"/>
      <c r="I19" s="25"/>
      <c r="J19" s="24"/>
      <c r="K19" s="26"/>
      <c r="L19" s="24"/>
      <c r="M19" s="26"/>
      <c r="N19" s="24"/>
      <c r="O19" s="26"/>
      <c r="P19" s="24"/>
      <c r="Q19" s="26"/>
      <c r="R19" s="24"/>
      <c r="S19" s="26"/>
      <c r="T19" s="24"/>
      <c r="U19" s="26"/>
      <c r="V19" s="24"/>
      <c r="W19" s="26"/>
      <c r="X19" s="24"/>
      <c r="Y19" s="26"/>
      <c r="Z19" s="24"/>
      <c r="AA19" s="26"/>
      <c r="AB19" s="24"/>
      <c r="AC19" s="26"/>
      <c r="AD19" s="24"/>
      <c r="AE19" s="26"/>
      <c r="AF19" s="24"/>
      <c r="AG19" s="26"/>
      <c r="AH19" s="24"/>
      <c r="AI19" s="26"/>
      <c r="AJ19" s="24"/>
      <c r="AK19" s="26"/>
      <c r="AL19" s="27"/>
      <c r="AM19" s="26"/>
      <c r="AN19" s="25"/>
      <c r="AO19" s="25"/>
      <c r="AP19" s="6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40"/>
      <c r="BC19" s="40"/>
      <c r="BD19" s="40"/>
      <c r="CG19" s="42">
        <v>0</v>
      </c>
      <c r="CH19" s="42">
        <v>0</v>
      </c>
      <c r="CI19" s="42">
        <v>0</v>
      </c>
      <c r="CJ19" s="42"/>
      <c r="CK19" s="42"/>
      <c r="CL19" s="42"/>
    </row>
    <row r="20" spans="1:90" ht="25.15" customHeight="1" x14ac:dyDescent="0.2">
      <c r="A20" s="601"/>
      <c r="B20" s="66" t="s">
        <v>42</v>
      </c>
      <c r="C20" s="116">
        <f t="shared" si="0"/>
        <v>0</v>
      </c>
      <c r="D20" s="117">
        <f t="shared" si="1"/>
        <v>0</v>
      </c>
      <c r="E20" s="23">
        <f t="shared" si="2"/>
        <v>0</v>
      </c>
      <c r="F20" s="24"/>
      <c r="G20" s="25"/>
      <c r="H20" s="24"/>
      <c r="I20" s="25"/>
      <c r="J20" s="24"/>
      <c r="K20" s="26"/>
      <c r="L20" s="24"/>
      <c r="M20" s="26"/>
      <c r="N20" s="24"/>
      <c r="O20" s="26"/>
      <c r="P20" s="24"/>
      <c r="Q20" s="26"/>
      <c r="R20" s="24"/>
      <c r="S20" s="26"/>
      <c r="T20" s="24"/>
      <c r="U20" s="26"/>
      <c r="V20" s="24"/>
      <c r="W20" s="26"/>
      <c r="X20" s="24"/>
      <c r="Y20" s="26"/>
      <c r="Z20" s="24"/>
      <c r="AA20" s="26"/>
      <c r="AB20" s="24"/>
      <c r="AC20" s="26"/>
      <c r="AD20" s="24"/>
      <c r="AE20" s="26"/>
      <c r="AF20" s="24"/>
      <c r="AG20" s="26"/>
      <c r="AH20" s="24"/>
      <c r="AI20" s="26"/>
      <c r="AJ20" s="24"/>
      <c r="AK20" s="26"/>
      <c r="AL20" s="27"/>
      <c r="AM20" s="26"/>
      <c r="AN20" s="25"/>
      <c r="AO20" s="25"/>
      <c r="AP20" s="6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40"/>
      <c r="BC20" s="40"/>
      <c r="BD20" s="40"/>
      <c r="CG20" s="42">
        <v>0</v>
      </c>
      <c r="CH20" s="42">
        <v>0</v>
      </c>
      <c r="CI20" s="42">
        <v>0</v>
      </c>
      <c r="CJ20" s="42"/>
      <c r="CK20" s="42"/>
      <c r="CL20" s="42"/>
    </row>
    <row r="21" spans="1:90" ht="16.149999999999999" customHeight="1" x14ac:dyDescent="0.2">
      <c r="A21" s="601"/>
      <c r="B21" s="66" t="s">
        <v>43</v>
      </c>
      <c r="C21" s="116">
        <f t="shared" si="0"/>
        <v>0</v>
      </c>
      <c r="D21" s="117">
        <f t="shared" si="1"/>
        <v>0</v>
      </c>
      <c r="E21" s="23">
        <f t="shared" si="2"/>
        <v>0</v>
      </c>
      <c r="F21" s="24"/>
      <c r="G21" s="25"/>
      <c r="H21" s="24"/>
      <c r="I21" s="25"/>
      <c r="J21" s="24"/>
      <c r="K21" s="26"/>
      <c r="L21" s="24"/>
      <c r="M21" s="26"/>
      <c r="N21" s="24"/>
      <c r="O21" s="26"/>
      <c r="P21" s="24"/>
      <c r="Q21" s="26"/>
      <c r="R21" s="24"/>
      <c r="S21" s="26"/>
      <c r="T21" s="24"/>
      <c r="U21" s="26"/>
      <c r="V21" s="24"/>
      <c r="W21" s="26"/>
      <c r="X21" s="24"/>
      <c r="Y21" s="26"/>
      <c r="Z21" s="24"/>
      <c r="AA21" s="26"/>
      <c r="AB21" s="24"/>
      <c r="AC21" s="26"/>
      <c r="AD21" s="24"/>
      <c r="AE21" s="26"/>
      <c r="AF21" s="24"/>
      <c r="AG21" s="26"/>
      <c r="AH21" s="24"/>
      <c r="AI21" s="26"/>
      <c r="AJ21" s="24"/>
      <c r="AK21" s="26"/>
      <c r="AL21" s="27"/>
      <c r="AM21" s="26"/>
      <c r="AN21" s="25"/>
      <c r="AO21" s="25"/>
      <c r="AP21" s="6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40"/>
      <c r="BC21" s="40"/>
      <c r="BD21" s="40"/>
      <c r="CG21" s="42">
        <v>0</v>
      </c>
      <c r="CH21" s="42">
        <v>0</v>
      </c>
      <c r="CI21" s="42">
        <v>0</v>
      </c>
      <c r="CJ21" s="42"/>
      <c r="CK21" s="42"/>
      <c r="CL21" s="42"/>
    </row>
    <row r="22" spans="1:90" ht="36" customHeight="1" x14ac:dyDescent="0.2">
      <c r="A22" s="601"/>
      <c r="B22" s="66" t="s">
        <v>44</v>
      </c>
      <c r="C22" s="116">
        <f t="shared" si="0"/>
        <v>0</v>
      </c>
      <c r="D22" s="87">
        <f t="shared" si="1"/>
        <v>0</v>
      </c>
      <c r="E22" s="23">
        <f t="shared" si="2"/>
        <v>0</v>
      </c>
      <c r="F22" s="24"/>
      <c r="G22" s="25"/>
      <c r="H22" s="24"/>
      <c r="I22" s="25"/>
      <c r="J22" s="24"/>
      <c r="K22" s="26"/>
      <c r="L22" s="24"/>
      <c r="M22" s="26"/>
      <c r="N22" s="24"/>
      <c r="O22" s="26"/>
      <c r="P22" s="24"/>
      <c r="Q22" s="26"/>
      <c r="R22" s="24"/>
      <c r="S22" s="26"/>
      <c r="T22" s="24"/>
      <c r="U22" s="26"/>
      <c r="V22" s="24"/>
      <c r="W22" s="26"/>
      <c r="X22" s="24"/>
      <c r="Y22" s="26"/>
      <c r="Z22" s="24"/>
      <c r="AA22" s="26"/>
      <c r="AB22" s="24"/>
      <c r="AC22" s="26"/>
      <c r="AD22" s="24"/>
      <c r="AE22" s="26"/>
      <c r="AF22" s="24"/>
      <c r="AG22" s="26"/>
      <c r="AH22" s="24"/>
      <c r="AI22" s="26"/>
      <c r="AJ22" s="24"/>
      <c r="AK22" s="26"/>
      <c r="AL22" s="27"/>
      <c r="AM22" s="26"/>
      <c r="AN22" s="25"/>
      <c r="AO22" s="25"/>
      <c r="AP22" s="6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40"/>
      <c r="BC22" s="40"/>
      <c r="BD22" s="40"/>
      <c r="CG22" s="42">
        <v>0</v>
      </c>
      <c r="CH22" s="42">
        <v>0</v>
      </c>
      <c r="CI22" s="42">
        <v>0</v>
      </c>
      <c r="CJ22" s="42"/>
      <c r="CK22" s="42"/>
      <c r="CL22" s="42"/>
    </row>
    <row r="23" spans="1:90" ht="16.149999999999999" customHeight="1" x14ac:dyDescent="0.2">
      <c r="A23" s="567"/>
      <c r="B23" s="293" t="s">
        <v>17</v>
      </c>
      <c r="C23" s="34">
        <f t="shared" si="0"/>
        <v>632</v>
      </c>
      <c r="D23" s="35">
        <f>SUM(F23+H23+J23+L23+N23+P23+R23+T23+V23+X23+Z23+AB23+AD23+AF23+AH23+AJ23+AL23)</f>
        <v>271</v>
      </c>
      <c r="E23" s="328">
        <f t="shared" si="2"/>
        <v>361</v>
      </c>
      <c r="F23" s="61">
        <f>SUM(F13:F22)</f>
        <v>0</v>
      </c>
      <c r="G23" s="329">
        <f t="shared" ref="G23:AO23" si="3">SUM(G13:G22)</f>
        <v>0</v>
      </c>
      <c r="H23" s="61">
        <f t="shared" si="3"/>
        <v>18</v>
      </c>
      <c r="I23" s="329">
        <f t="shared" si="3"/>
        <v>2</v>
      </c>
      <c r="J23" s="61">
        <f t="shared" si="3"/>
        <v>21</v>
      </c>
      <c r="K23" s="63">
        <f t="shared" si="3"/>
        <v>11</v>
      </c>
      <c r="L23" s="61">
        <f t="shared" si="3"/>
        <v>4</v>
      </c>
      <c r="M23" s="63">
        <f t="shared" si="3"/>
        <v>12</v>
      </c>
      <c r="N23" s="61">
        <f t="shared" si="3"/>
        <v>13</v>
      </c>
      <c r="O23" s="63">
        <f t="shared" si="3"/>
        <v>5</v>
      </c>
      <c r="P23" s="61">
        <f t="shared" si="3"/>
        <v>27</v>
      </c>
      <c r="Q23" s="63">
        <f t="shared" si="3"/>
        <v>18</v>
      </c>
      <c r="R23" s="61">
        <f t="shared" si="3"/>
        <v>26</v>
      </c>
      <c r="S23" s="63">
        <f t="shared" si="3"/>
        <v>9</v>
      </c>
      <c r="T23" s="61">
        <f t="shared" si="3"/>
        <v>24</v>
      </c>
      <c r="U23" s="63">
        <f t="shared" si="3"/>
        <v>19</v>
      </c>
      <c r="V23" s="61">
        <f t="shared" si="3"/>
        <v>18</v>
      </c>
      <c r="W23" s="63">
        <f t="shared" si="3"/>
        <v>39</v>
      </c>
      <c r="X23" s="61">
        <f t="shared" si="3"/>
        <v>25</v>
      </c>
      <c r="Y23" s="63">
        <f t="shared" si="3"/>
        <v>39</v>
      </c>
      <c r="Z23" s="61">
        <f t="shared" si="3"/>
        <v>22</v>
      </c>
      <c r="AA23" s="63">
        <f t="shared" si="3"/>
        <v>54</v>
      </c>
      <c r="AB23" s="61">
        <f t="shared" si="3"/>
        <v>31</v>
      </c>
      <c r="AC23" s="63">
        <f t="shared" si="3"/>
        <v>44</v>
      </c>
      <c r="AD23" s="61">
        <f t="shared" si="3"/>
        <v>12</v>
      </c>
      <c r="AE23" s="63">
        <f t="shared" si="3"/>
        <v>54</v>
      </c>
      <c r="AF23" s="61">
        <f t="shared" si="3"/>
        <v>18</v>
      </c>
      <c r="AG23" s="63">
        <f t="shared" si="3"/>
        <v>26</v>
      </c>
      <c r="AH23" s="61">
        <f t="shared" si="3"/>
        <v>5</v>
      </c>
      <c r="AI23" s="63">
        <f t="shared" si="3"/>
        <v>11</v>
      </c>
      <c r="AJ23" s="61">
        <f t="shared" si="3"/>
        <v>6</v>
      </c>
      <c r="AK23" s="63">
        <f t="shared" si="3"/>
        <v>7</v>
      </c>
      <c r="AL23" s="296">
        <f t="shared" si="3"/>
        <v>1</v>
      </c>
      <c r="AM23" s="63">
        <f t="shared" si="3"/>
        <v>11</v>
      </c>
      <c r="AN23" s="329">
        <f t="shared" si="3"/>
        <v>632</v>
      </c>
      <c r="AO23" s="329">
        <f t="shared" si="3"/>
        <v>0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CG23" s="42"/>
      <c r="CH23" s="42"/>
      <c r="CI23" s="42"/>
      <c r="CJ23" s="42"/>
      <c r="CK23" s="42"/>
      <c r="CL23" s="42"/>
    </row>
    <row r="24" spans="1:90" ht="16.149999999999999" customHeight="1" x14ac:dyDescent="0.2">
      <c r="A24" s="416" t="s">
        <v>45</v>
      </c>
      <c r="B24" s="332" t="s">
        <v>36</v>
      </c>
      <c r="C24" s="333">
        <f t="shared" si="0"/>
        <v>45</v>
      </c>
      <c r="D24" s="334">
        <f t="shared" si="1"/>
        <v>24</v>
      </c>
      <c r="E24" s="335">
        <f t="shared" si="2"/>
        <v>21</v>
      </c>
      <c r="F24" s="336">
        <v>0</v>
      </c>
      <c r="G24" s="337">
        <v>1</v>
      </c>
      <c r="H24" s="336">
        <v>3</v>
      </c>
      <c r="I24" s="337">
        <v>1</v>
      </c>
      <c r="J24" s="336">
        <v>10</v>
      </c>
      <c r="K24" s="417">
        <v>7</v>
      </c>
      <c r="L24" s="336">
        <v>10</v>
      </c>
      <c r="M24" s="417">
        <v>11</v>
      </c>
      <c r="N24" s="336">
        <v>0</v>
      </c>
      <c r="O24" s="417">
        <v>0</v>
      </c>
      <c r="P24" s="336">
        <v>0</v>
      </c>
      <c r="Q24" s="417">
        <v>0</v>
      </c>
      <c r="R24" s="336">
        <v>0</v>
      </c>
      <c r="S24" s="417">
        <v>0</v>
      </c>
      <c r="T24" s="336">
        <v>0</v>
      </c>
      <c r="U24" s="417">
        <v>0</v>
      </c>
      <c r="V24" s="336">
        <v>1</v>
      </c>
      <c r="W24" s="417">
        <v>0</v>
      </c>
      <c r="X24" s="336">
        <v>0</v>
      </c>
      <c r="Y24" s="417">
        <v>1</v>
      </c>
      <c r="Z24" s="336">
        <v>0</v>
      </c>
      <c r="AA24" s="417">
        <v>0</v>
      </c>
      <c r="AB24" s="336">
        <v>0</v>
      </c>
      <c r="AC24" s="417">
        <v>0</v>
      </c>
      <c r="AD24" s="336">
        <v>0</v>
      </c>
      <c r="AE24" s="417">
        <v>0</v>
      </c>
      <c r="AF24" s="336">
        <v>0</v>
      </c>
      <c r="AG24" s="417">
        <v>0</v>
      </c>
      <c r="AH24" s="336">
        <v>0</v>
      </c>
      <c r="AI24" s="417">
        <v>0</v>
      </c>
      <c r="AJ24" s="336">
        <v>0</v>
      </c>
      <c r="AK24" s="417">
        <v>0</v>
      </c>
      <c r="AL24" s="339">
        <v>0</v>
      </c>
      <c r="AM24" s="417">
        <v>0</v>
      </c>
      <c r="AN24" s="337">
        <v>45</v>
      </c>
      <c r="AO24" s="337">
        <v>0</v>
      </c>
      <c r="AP24" s="6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40"/>
      <c r="BC24" s="40"/>
      <c r="BD24" s="40"/>
      <c r="CG24" s="42">
        <v>0</v>
      </c>
      <c r="CH24" s="42">
        <v>0</v>
      </c>
      <c r="CI24" s="42">
        <v>0</v>
      </c>
      <c r="CJ24" s="42"/>
      <c r="CK24" s="42"/>
      <c r="CL24" s="42"/>
    </row>
    <row r="25" spans="1:90" ht="16.149999999999999" customHeight="1" x14ac:dyDescent="0.2">
      <c r="A25" s="619" t="s">
        <v>46</v>
      </c>
      <c r="B25" s="298" t="s">
        <v>36</v>
      </c>
      <c r="C25" s="90">
        <f t="shared" si="0"/>
        <v>127</v>
      </c>
      <c r="D25" s="91">
        <f t="shared" si="1"/>
        <v>56</v>
      </c>
      <c r="E25" s="2">
        <f t="shared" si="2"/>
        <v>71</v>
      </c>
      <c r="F25" s="3">
        <v>0</v>
      </c>
      <c r="G25" s="4">
        <v>1</v>
      </c>
      <c r="H25" s="3">
        <v>17</v>
      </c>
      <c r="I25" s="4">
        <v>5</v>
      </c>
      <c r="J25" s="3">
        <v>17</v>
      </c>
      <c r="K25" s="5">
        <v>6</v>
      </c>
      <c r="L25" s="3">
        <v>4</v>
      </c>
      <c r="M25" s="5">
        <v>4</v>
      </c>
      <c r="N25" s="3">
        <v>1</v>
      </c>
      <c r="O25" s="5">
        <v>3</v>
      </c>
      <c r="P25" s="3">
        <v>3</v>
      </c>
      <c r="Q25" s="5">
        <v>9</v>
      </c>
      <c r="R25" s="3">
        <v>2</v>
      </c>
      <c r="S25" s="5">
        <v>0</v>
      </c>
      <c r="T25" s="3">
        <v>4</v>
      </c>
      <c r="U25" s="5">
        <v>2</v>
      </c>
      <c r="V25" s="3">
        <v>4</v>
      </c>
      <c r="W25" s="5">
        <v>9</v>
      </c>
      <c r="X25" s="3">
        <v>0</v>
      </c>
      <c r="Y25" s="5">
        <v>8</v>
      </c>
      <c r="Z25" s="3">
        <v>4</v>
      </c>
      <c r="AA25" s="5">
        <v>9</v>
      </c>
      <c r="AB25" s="3">
        <v>0</v>
      </c>
      <c r="AC25" s="5">
        <v>4</v>
      </c>
      <c r="AD25" s="3">
        <v>0</v>
      </c>
      <c r="AE25" s="5">
        <v>7</v>
      </c>
      <c r="AF25" s="3">
        <v>0</v>
      </c>
      <c r="AG25" s="5">
        <v>3</v>
      </c>
      <c r="AH25" s="3">
        <v>0</v>
      </c>
      <c r="AI25" s="5">
        <v>1</v>
      </c>
      <c r="AJ25" s="3">
        <v>0</v>
      </c>
      <c r="AK25" s="5">
        <v>0</v>
      </c>
      <c r="AL25" s="21">
        <v>0</v>
      </c>
      <c r="AM25" s="5">
        <v>0</v>
      </c>
      <c r="AN25" s="4">
        <v>127</v>
      </c>
      <c r="AO25" s="4">
        <v>0</v>
      </c>
      <c r="AP25" s="6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40"/>
      <c r="BC25" s="40"/>
      <c r="BD25" s="40"/>
      <c r="CG25" s="42">
        <v>0</v>
      </c>
      <c r="CH25" s="42">
        <v>0</v>
      </c>
      <c r="CI25" s="42">
        <v>0</v>
      </c>
      <c r="CJ25" s="42"/>
      <c r="CK25" s="42"/>
      <c r="CL25" s="42"/>
    </row>
    <row r="26" spans="1:90" ht="16.149999999999999" customHeight="1" x14ac:dyDescent="0.2">
      <c r="A26" s="567"/>
      <c r="B26" s="299" t="s">
        <v>47</v>
      </c>
      <c r="C26" s="45">
        <f t="shared" si="0"/>
        <v>0</v>
      </c>
      <c r="D26" s="46">
        <f t="shared" si="1"/>
        <v>0</v>
      </c>
      <c r="E26" s="71">
        <f t="shared" si="2"/>
        <v>0</v>
      </c>
      <c r="F26" s="9">
        <v>0</v>
      </c>
      <c r="G26" s="30">
        <v>0</v>
      </c>
      <c r="H26" s="9">
        <v>0</v>
      </c>
      <c r="I26" s="11">
        <v>0</v>
      </c>
      <c r="J26" s="9">
        <v>0</v>
      </c>
      <c r="K26" s="11">
        <v>0</v>
      </c>
      <c r="L26" s="9">
        <v>0</v>
      </c>
      <c r="M26" s="11">
        <v>0</v>
      </c>
      <c r="N26" s="9">
        <v>0</v>
      </c>
      <c r="O26" s="10">
        <v>0</v>
      </c>
      <c r="P26" s="9">
        <v>0</v>
      </c>
      <c r="Q26" s="30">
        <v>0</v>
      </c>
      <c r="R26" s="129">
        <v>0</v>
      </c>
      <c r="S26" s="11">
        <v>0</v>
      </c>
      <c r="T26" s="9">
        <v>0</v>
      </c>
      <c r="U26" s="11">
        <v>0</v>
      </c>
      <c r="V26" s="9">
        <v>0</v>
      </c>
      <c r="W26" s="11">
        <v>0</v>
      </c>
      <c r="X26" s="9">
        <v>0</v>
      </c>
      <c r="Y26" s="30">
        <v>0</v>
      </c>
      <c r="Z26" s="9">
        <v>0</v>
      </c>
      <c r="AA26" s="30">
        <v>0</v>
      </c>
      <c r="AB26" s="9">
        <v>0</v>
      </c>
      <c r="AC26" s="11">
        <v>0</v>
      </c>
      <c r="AD26" s="9">
        <v>0</v>
      </c>
      <c r="AE26" s="30">
        <v>0</v>
      </c>
      <c r="AF26" s="9">
        <v>0</v>
      </c>
      <c r="AG26" s="30">
        <v>0</v>
      </c>
      <c r="AH26" s="9">
        <v>0</v>
      </c>
      <c r="AI26" s="11">
        <v>0</v>
      </c>
      <c r="AJ26" s="9">
        <v>0</v>
      </c>
      <c r="AK26" s="11">
        <v>0</v>
      </c>
      <c r="AL26" s="18">
        <v>0</v>
      </c>
      <c r="AM26" s="11">
        <v>0</v>
      </c>
      <c r="AN26" s="10">
        <v>0</v>
      </c>
      <c r="AO26" s="10">
        <v>0</v>
      </c>
      <c r="AP26" s="6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40"/>
      <c r="BC26" s="40"/>
      <c r="BD26" s="40"/>
      <c r="CG26" s="42">
        <v>0</v>
      </c>
      <c r="CH26" s="42">
        <v>0</v>
      </c>
      <c r="CI26" s="42">
        <v>0</v>
      </c>
      <c r="CJ26" s="42"/>
      <c r="CK26" s="42"/>
      <c r="CL26" s="42"/>
    </row>
    <row r="27" spans="1:90" ht="31.15" customHeight="1" x14ac:dyDescent="0.2">
      <c r="A27" s="130" t="s">
        <v>48</v>
      </c>
      <c r="B27" s="131"/>
      <c r="C27" s="132"/>
      <c r="D27" s="131"/>
      <c r="E27" s="110"/>
      <c r="F27" s="110"/>
      <c r="G27" s="110"/>
      <c r="H27" s="110"/>
      <c r="I27" s="110"/>
      <c r="J27" s="110"/>
      <c r="K27" s="110"/>
      <c r="L27" s="110"/>
      <c r="M27" s="112"/>
      <c r="N27" s="112"/>
      <c r="O27" s="56"/>
      <c r="P27" s="56"/>
      <c r="Q27" s="56"/>
      <c r="R27" s="56"/>
      <c r="S27" s="56"/>
      <c r="T27" s="56"/>
      <c r="U27" s="56"/>
      <c r="V27" s="108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8"/>
      <c r="AQ27" s="133"/>
      <c r="AR27" s="133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CG27" s="42"/>
      <c r="CH27" s="42"/>
      <c r="CI27" s="42"/>
      <c r="CJ27" s="42"/>
      <c r="CK27" s="42"/>
      <c r="CL27" s="42"/>
    </row>
    <row r="28" spans="1:90" ht="16.149999999999999" customHeight="1" x14ac:dyDescent="0.2">
      <c r="A28" s="619" t="s">
        <v>19</v>
      </c>
      <c r="B28" s="619" t="s">
        <v>49</v>
      </c>
      <c r="C28" s="659" t="s">
        <v>50</v>
      </c>
      <c r="D28" s="633"/>
      <c r="E28" s="634"/>
      <c r="F28" s="659" t="s">
        <v>22</v>
      </c>
      <c r="G28" s="634"/>
      <c r="H28" s="659" t="s">
        <v>23</v>
      </c>
      <c r="I28" s="634"/>
      <c r="J28" s="659" t="s">
        <v>24</v>
      </c>
      <c r="K28" s="634"/>
      <c r="L28" s="659" t="s">
        <v>21</v>
      </c>
      <c r="M28" s="634"/>
      <c r="N28" s="659" t="s">
        <v>20</v>
      </c>
      <c r="O28" s="634"/>
      <c r="P28" s="660" t="s">
        <v>2</v>
      </c>
      <c r="Q28" s="637"/>
      <c r="R28" s="638" t="s">
        <v>3</v>
      </c>
      <c r="S28" s="638"/>
      <c r="T28" s="660" t="s">
        <v>4</v>
      </c>
      <c r="U28" s="637"/>
      <c r="V28" s="660" t="s">
        <v>5</v>
      </c>
      <c r="W28" s="637"/>
      <c r="X28" s="660" t="s">
        <v>6</v>
      </c>
      <c r="Y28" s="637"/>
      <c r="Z28" s="660" t="s">
        <v>7</v>
      </c>
      <c r="AA28" s="637"/>
      <c r="AB28" s="660" t="s">
        <v>8</v>
      </c>
      <c r="AC28" s="637"/>
      <c r="AD28" s="660" t="s">
        <v>9</v>
      </c>
      <c r="AE28" s="637"/>
      <c r="AF28" s="660" t="s">
        <v>10</v>
      </c>
      <c r="AG28" s="637"/>
      <c r="AH28" s="660" t="s">
        <v>11</v>
      </c>
      <c r="AI28" s="637"/>
      <c r="AJ28" s="660" t="s">
        <v>12</v>
      </c>
      <c r="AK28" s="637"/>
      <c r="AL28" s="660" t="s">
        <v>13</v>
      </c>
      <c r="AM28" s="637"/>
      <c r="AN28" s="77"/>
      <c r="AO28" s="134"/>
      <c r="AP28" s="135"/>
      <c r="AQ28" s="133"/>
      <c r="AR28" s="133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CG28" s="42"/>
      <c r="CH28" s="42"/>
      <c r="CI28" s="42"/>
      <c r="CJ28" s="42"/>
      <c r="CK28" s="42"/>
      <c r="CL28" s="42"/>
    </row>
    <row r="29" spans="1:90" ht="16.149999999999999" customHeight="1" x14ac:dyDescent="0.2">
      <c r="A29" s="567"/>
      <c r="B29" s="567"/>
      <c r="C29" s="32" t="s">
        <v>14</v>
      </c>
      <c r="D29" s="33" t="s">
        <v>15</v>
      </c>
      <c r="E29" s="412" t="s">
        <v>16</v>
      </c>
      <c r="F29" s="32" t="s">
        <v>15</v>
      </c>
      <c r="G29" s="412" t="s">
        <v>16</v>
      </c>
      <c r="H29" s="32" t="s">
        <v>15</v>
      </c>
      <c r="I29" s="412" t="s">
        <v>16</v>
      </c>
      <c r="J29" s="32" t="s">
        <v>15</v>
      </c>
      <c r="K29" s="412" t="s">
        <v>16</v>
      </c>
      <c r="L29" s="32" t="s">
        <v>15</v>
      </c>
      <c r="M29" s="412" t="s">
        <v>16</v>
      </c>
      <c r="N29" s="32" t="s">
        <v>15</v>
      </c>
      <c r="O29" s="412" t="s">
        <v>16</v>
      </c>
      <c r="P29" s="32" t="s">
        <v>15</v>
      </c>
      <c r="Q29" s="412" t="s">
        <v>16</v>
      </c>
      <c r="R29" s="32" t="s">
        <v>15</v>
      </c>
      <c r="S29" s="413" t="s">
        <v>16</v>
      </c>
      <c r="T29" s="32" t="s">
        <v>15</v>
      </c>
      <c r="U29" s="412" t="s">
        <v>16</v>
      </c>
      <c r="V29" s="32" t="s">
        <v>15</v>
      </c>
      <c r="W29" s="412" t="s">
        <v>16</v>
      </c>
      <c r="X29" s="32" t="s">
        <v>15</v>
      </c>
      <c r="Y29" s="412" t="s">
        <v>16</v>
      </c>
      <c r="Z29" s="32" t="s">
        <v>15</v>
      </c>
      <c r="AA29" s="412" t="s">
        <v>16</v>
      </c>
      <c r="AB29" s="32" t="s">
        <v>15</v>
      </c>
      <c r="AC29" s="412" t="s">
        <v>16</v>
      </c>
      <c r="AD29" s="32" t="s">
        <v>15</v>
      </c>
      <c r="AE29" s="412" t="s">
        <v>16</v>
      </c>
      <c r="AF29" s="32" t="s">
        <v>15</v>
      </c>
      <c r="AG29" s="412" t="s">
        <v>16</v>
      </c>
      <c r="AH29" s="32" t="s">
        <v>15</v>
      </c>
      <c r="AI29" s="412" t="s">
        <v>16</v>
      </c>
      <c r="AJ29" s="32" t="s">
        <v>15</v>
      </c>
      <c r="AK29" s="412" t="s">
        <v>16</v>
      </c>
      <c r="AL29" s="32" t="s">
        <v>15</v>
      </c>
      <c r="AM29" s="412" t="s">
        <v>16</v>
      </c>
      <c r="AN29" s="343"/>
      <c r="AO29" s="418"/>
      <c r="AP29" s="419"/>
      <c r="AQ29" s="420"/>
      <c r="AR29" s="133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CG29" s="42"/>
      <c r="CH29" s="42"/>
      <c r="CI29" s="42"/>
      <c r="CJ29" s="42"/>
      <c r="CK29" s="42"/>
      <c r="CL29" s="42"/>
    </row>
    <row r="30" spans="1:90" ht="16.149999999999999" customHeight="1" x14ac:dyDescent="0.2">
      <c r="A30" s="298" t="s">
        <v>51</v>
      </c>
      <c r="B30" s="347">
        <v>4</v>
      </c>
      <c r="C30" s="61">
        <f>SUM(D30+E30)</f>
        <v>4</v>
      </c>
      <c r="D30" s="62">
        <f>SUM(F30+H30+J30+L30+N30+P30+R30+T30+V30+X30+Z30+AB30+AD30+AF30+AH30+AJ30+AL30)</f>
        <v>1</v>
      </c>
      <c r="E30" s="329">
        <f>SUM(G30+I30+K30+M30+O30+Q30+S30+U30+W30+Y30+AA30+AC30+AE30+AG30+AI30+AK30+AM30)</f>
        <v>3</v>
      </c>
      <c r="F30" s="9">
        <v>0</v>
      </c>
      <c r="G30" s="30">
        <v>0</v>
      </c>
      <c r="H30" s="9">
        <v>0</v>
      </c>
      <c r="I30" s="11">
        <v>0</v>
      </c>
      <c r="J30" s="9">
        <v>0</v>
      </c>
      <c r="K30" s="11">
        <v>0</v>
      </c>
      <c r="L30" s="9">
        <v>0</v>
      </c>
      <c r="M30" s="11">
        <v>1</v>
      </c>
      <c r="N30" s="9">
        <v>0</v>
      </c>
      <c r="O30" s="10">
        <v>0</v>
      </c>
      <c r="P30" s="9">
        <v>0</v>
      </c>
      <c r="Q30" s="30">
        <v>0</v>
      </c>
      <c r="R30" s="129">
        <v>0</v>
      </c>
      <c r="S30" s="11">
        <v>0</v>
      </c>
      <c r="T30" s="9">
        <v>0</v>
      </c>
      <c r="U30" s="11">
        <v>0</v>
      </c>
      <c r="V30" s="9">
        <v>0</v>
      </c>
      <c r="W30" s="11">
        <v>0</v>
      </c>
      <c r="X30" s="9">
        <v>1</v>
      </c>
      <c r="Y30" s="30">
        <v>0</v>
      </c>
      <c r="Z30" s="9">
        <v>0</v>
      </c>
      <c r="AA30" s="30">
        <v>2</v>
      </c>
      <c r="AB30" s="9">
        <v>0</v>
      </c>
      <c r="AC30" s="11">
        <v>0</v>
      </c>
      <c r="AD30" s="9">
        <v>0</v>
      </c>
      <c r="AE30" s="30">
        <v>0</v>
      </c>
      <c r="AF30" s="9">
        <v>0</v>
      </c>
      <c r="AG30" s="30">
        <v>0</v>
      </c>
      <c r="AH30" s="9">
        <v>0</v>
      </c>
      <c r="AI30" s="11">
        <v>0</v>
      </c>
      <c r="AJ30" s="9">
        <v>0</v>
      </c>
      <c r="AK30" s="11">
        <v>0</v>
      </c>
      <c r="AL30" s="18">
        <v>0</v>
      </c>
      <c r="AM30" s="11">
        <v>0</v>
      </c>
      <c r="AN30" s="20"/>
      <c r="AO30" s="421"/>
      <c r="AP30" s="422"/>
      <c r="AQ30" s="420"/>
      <c r="AR30" s="133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CG30" s="42"/>
      <c r="CH30" s="42"/>
      <c r="CI30" s="42"/>
      <c r="CJ30" s="42"/>
      <c r="CK30" s="42"/>
      <c r="CL30" s="42"/>
    </row>
    <row r="31" spans="1:90" ht="31.15" customHeight="1" x14ac:dyDescent="0.2">
      <c r="A31" s="103" t="s">
        <v>52</v>
      </c>
      <c r="B31" s="104"/>
      <c r="C31" s="105"/>
      <c r="D31" s="105"/>
      <c r="E31" s="105"/>
      <c r="F31" s="105"/>
      <c r="G31" s="105"/>
      <c r="H31" s="105"/>
      <c r="I31" s="106"/>
      <c r="J31" s="104"/>
      <c r="K31" s="110"/>
      <c r="L31" s="110"/>
      <c r="M31" s="112"/>
      <c r="N31" s="28"/>
      <c r="O31" s="56"/>
      <c r="P31" s="56"/>
      <c r="Q31" s="56"/>
      <c r="R31" s="56"/>
      <c r="S31" s="56"/>
      <c r="T31" s="56"/>
      <c r="U31" s="56"/>
      <c r="V31" s="108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8"/>
      <c r="AQ31" s="133"/>
      <c r="AR31" s="133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CG31" s="42"/>
      <c r="CH31" s="42"/>
      <c r="CI31" s="42"/>
      <c r="CJ31" s="42"/>
      <c r="CK31" s="42"/>
      <c r="CL31" s="42"/>
    </row>
    <row r="32" spans="1:90" ht="31.15" customHeight="1" x14ac:dyDescent="0.2">
      <c r="A32" s="142" t="s">
        <v>53</v>
      </c>
      <c r="B32" s="143"/>
      <c r="C32" s="143"/>
      <c r="D32" s="144"/>
      <c r="E32" s="144"/>
      <c r="F32" s="144"/>
      <c r="G32" s="144"/>
      <c r="H32" s="144"/>
      <c r="I32" s="144"/>
      <c r="J32" s="144"/>
      <c r="K32" s="144"/>
      <c r="L32" s="145"/>
      <c r="M32" s="28"/>
      <c r="N32" s="28"/>
      <c r="O32" s="28"/>
      <c r="P32" s="56"/>
      <c r="Q32" s="56"/>
      <c r="R32" s="56"/>
      <c r="S32" s="56"/>
      <c r="T32" s="56"/>
      <c r="U32" s="56"/>
      <c r="V32" s="108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8"/>
      <c r="AQ32" s="133"/>
      <c r="AR32" s="133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CG32" s="42"/>
      <c r="CH32" s="42"/>
      <c r="CI32" s="42"/>
      <c r="CJ32" s="42"/>
      <c r="CK32" s="42"/>
      <c r="CL32" s="42"/>
    </row>
    <row r="33" spans="1:90" ht="16.149999999999999" customHeight="1" x14ac:dyDescent="0.2">
      <c r="A33" s="620" t="s">
        <v>19</v>
      </c>
      <c r="B33" s="619" t="s">
        <v>33</v>
      </c>
      <c r="C33" s="619" t="s">
        <v>28</v>
      </c>
      <c r="D33" s="75"/>
      <c r="E33" s="75"/>
      <c r="F33" s="75"/>
      <c r="G33" s="75"/>
      <c r="H33" s="75"/>
      <c r="I33" s="75"/>
      <c r="J33" s="75"/>
      <c r="K33" s="75"/>
      <c r="L33" s="146"/>
      <c r="M33" s="147"/>
      <c r="N33" s="28"/>
      <c r="O33" s="56"/>
      <c r="P33" s="56"/>
      <c r="Q33" s="56"/>
      <c r="R33" s="56"/>
      <c r="S33" s="56"/>
      <c r="T33" s="56"/>
      <c r="U33" s="56"/>
      <c r="V33" s="108"/>
      <c r="W33" s="56"/>
      <c r="X33" s="423"/>
      <c r="Y33" s="421"/>
      <c r="Z33" s="421"/>
      <c r="AA33" s="421"/>
      <c r="AB33" s="421"/>
      <c r="AC33" s="421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8"/>
      <c r="AQ33" s="133"/>
      <c r="AR33" s="133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CG33" s="42"/>
      <c r="CH33" s="42"/>
      <c r="CI33" s="42"/>
      <c r="CJ33" s="42"/>
      <c r="CK33" s="42"/>
      <c r="CL33" s="42"/>
    </row>
    <row r="34" spans="1:90" ht="16.149999999999999" customHeight="1" x14ac:dyDescent="0.2">
      <c r="A34" s="569"/>
      <c r="B34" s="567"/>
      <c r="C34" s="567"/>
      <c r="D34" s="149"/>
      <c r="E34" s="75"/>
      <c r="F34" s="75"/>
      <c r="G34" s="75"/>
      <c r="H34" s="75"/>
      <c r="I34" s="75"/>
      <c r="J34" s="75"/>
      <c r="K34" s="75"/>
      <c r="L34" s="146"/>
      <c r="M34" s="147"/>
      <c r="N34" s="28"/>
      <c r="O34" s="56"/>
      <c r="P34" s="56"/>
      <c r="Q34" s="56"/>
      <c r="R34" s="56"/>
      <c r="S34" s="56"/>
      <c r="T34" s="56"/>
      <c r="U34" s="56"/>
      <c r="V34" s="108"/>
      <c r="W34" s="56"/>
      <c r="X34" s="423"/>
      <c r="Y34" s="421"/>
      <c r="Z34" s="421"/>
      <c r="AA34" s="421"/>
      <c r="AB34" s="421"/>
      <c r="AC34" s="421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1"/>
      <c r="AR34" s="51"/>
      <c r="CG34" s="42"/>
      <c r="CH34" s="42"/>
      <c r="CI34" s="42"/>
      <c r="CJ34" s="42"/>
      <c r="CK34" s="42"/>
      <c r="CL34" s="42"/>
    </row>
    <row r="35" spans="1:90" ht="16.149999999999999" customHeight="1" x14ac:dyDescent="0.2">
      <c r="A35" s="619" t="s">
        <v>54</v>
      </c>
      <c r="B35" s="332" t="s">
        <v>47</v>
      </c>
      <c r="C35" s="351">
        <v>4</v>
      </c>
      <c r="D35" s="149"/>
      <c r="E35" s="75"/>
      <c r="F35" s="75"/>
      <c r="G35" s="75"/>
      <c r="H35" s="56"/>
      <c r="I35" s="75"/>
      <c r="J35" s="75"/>
      <c r="K35" s="1"/>
      <c r="L35" s="146"/>
      <c r="M35" s="147"/>
      <c r="N35" s="28"/>
      <c r="O35" s="56"/>
      <c r="P35" s="56"/>
      <c r="Q35" s="56"/>
      <c r="R35" s="56"/>
      <c r="S35" s="56"/>
      <c r="T35" s="56"/>
      <c r="U35" s="56"/>
      <c r="V35" s="108"/>
      <c r="W35" s="56"/>
      <c r="X35" s="423"/>
      <c r="Y35" s="421"/>
      <c r="Z35" s="421"/>
      <c r="AA35" s="421"/>
      <c r="AB35" s="421"/>
      <c r="AC35" s="421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1"/>
      <c r="AR35" s="51"/>
      <c r="CG35" s="42"/>
      <c r="CH35" s="42"/>
      <c r="CI35" s="42"/>
      <c r="CJ35" s="42"/>
      <c r="CK35" s="42"/>
      <c r="CL35" s="42"/>
    </row>
    <row r="36" spans="1:90" ht="16.149999999999999" customHeight="1" x14ac:dyDescent="0.2">
      <c r="A36" s="567"/>
      <c r="B36" s="67" t="s">
        <v>55</v>
      </c>
      <c r="C36" s="16">
        <v>10</v>
      </c>
      <c r="D36" s="149"/>
      <c r="E36" s="75"/>
      <c r="F36" s="75"/>
      <c r="G36" s="75"/>
      <c r="H36" s="75"/>
      <c r="I36" s="75"/>
      <c r="J36" s="75"/>
      <c r="K36" s="75"/>
      <c r="L36" s="146"/>
      <c r="M36" s="147"/>
      <c r="N36" s="28"/>
      <c r="O36" s="56"/>
      <c r="P36" s="56"/>
      <c r="Q36" s="56"/>
      <c r="R36" s="56"/>
      <c r="S36" s="56"/>
      <c r="T36" s="56"/>
      <c r="U36" s="56"/>
      <c r="V36" s="108"/>
      <c r="W36" s="56"/>
      <c r="X36" s="423"/>
      <c r="Y36" s="421"/>
      <c r="Z36" s="421"/>
      <c r="AA36" s="421"/>
      <c r="AB36" s="421"/>
      <c r="AC36" s="421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1"/>
      <c r="AR36" s="51"/>
      <c r="CG36" s="42"/>
      <c r="CH36" s="42"/>
      <c r="CI36" s="42"/>
      <c r="CJ36" s="42"/>
      <c r="CK36" s="42"/>
      <c r="CL36" s="42"/>
    </row>
    <row r="37" spans="1:90" ht="16.149999999999999" customHeight="1" x14ac:dyDescent="0.2">
      <c r="A37" s="619" t="s">
        <v>56</v>
      </c>
      <c r="B37" s="332" t="s">
        <v>47</v>
      </c>
      <c r="C37" s="351">
        <v>0</v>
      </c>
      <c r="D37" s="149"/>
      <c r="E37" s="75"/>
      <c r="F37" s="75"/>
      <c r="G37" s="75"/>
      <c r="H37" s="75"/>
      <c r="I37" s="75"/>
      <c r="J37" s="75"/>
      <c r="K37" s="75"/>
      <c r="L37" s="146"/>
      <c r="M37" s="147"/>
      <c r="N37" s="28"/>
      <c r="O37" s="56"/>
      <c r="P37" s="56"/>
      <c r="Q37" s="56"/>
      <c r="R37" s="56"/>
      <c r="S37" s="56"/>
      <c r="T37" s="56"/>
      <c r="U37" s="56"/>
      <c r="V37" s="108"/>
      <c r="W37" s="56"/>
      <c r="X37" s="423"/>
      <c r="Y37" s="421"/>
      <c r="Z37" s="421"/>
      <c r="AA37" s="421"/>
      <c r="AB37" s="421"/>
      <c r="AC37" s="421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1"/>
      <c r="AR37" s="51"/>
      <c r="CG37" s="42"/>
      <c r="CH37" s="42"/>
      <c r="CI37" s="42"/>
      <c r="CJ37" s="42"/>
      <c r="CK37" s="42"/>
      <c r="CL37" s="42"/>
    </row>
    <row r="38" spans="1:90" ht="16.149999999999999" customHeight="1" x14ac:dyDescent="0.2">
      <c r="A38" s="567"/>
      <c r="B38" s="78" t="s">
        <v>55</v>
      </c>
      <c r="C38" s="19">
        <v>44</v>
      </c>
      <c r="D38" s="150"/>
      <c r="E38" s="75"/>
      <c r="F38" s="75"/>
      <c r="G38" s="75"/>
      <c r="H38" s="75"/>
      <c r="I38" s="75"/>
      <c r="J38" s="75"/>
      <c r="K38" s="75"/>
      <c r="L38" s="146"/>
      <c r="M38" s="147"/>
      <c r="N38" s="28"/>
      <c r="O38" s="56"/>
      <c r="P38" s="56"/>
      <c r="Q38" s="56"/>
      <c r="R38" s="56"/>
      <c r="S38" s="56"/>
      <c r="T38" s="56"/>
      <c r="U38" s="56"/>
      <c r="V38" s="108"/>
      <c r="W38" s="56"/>
      <c r="X38" s="423"/>
      <c r="Y38" s="421"/>
      <c r="Z38" s="421"/>
      <c r="AA38" s="421"/>
      <c r="AB38" s="421"/>
      <c r="AC38" s="421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1"/>
      <c r="AR38" s="51"/>
      <c r="CG38" s="42"/>
      <c r="CH38" s="42"/>
      <c r="CI38" s="42"/>
      <c r="CJ38" s="42"/>
      <c r="CK38" s="42"/>
      <c r="CL38" s="42"/>
    </row>
    <row r="39" spans="1:90" ht="31.15" customHeight="1" x14ac:dyDescent="0.2">
      <c r="A39" s="130" t="s">
        <v>57</v>
      </c>
      <c r="B39" s="352"/>
      <c r="C39" s="352"/>
      <c r="D39" s="152"/>
      <c r="E39" s="152"/>
      <c r="F39" s="152"/>
      <c r="G39" s="152"/>
      <c r="H39" s="152"/>
      <c r="I39" s="152"/>
      <c r="J39" s="152"/>
      <c r="K39" s="152"/>
      <c r="L39" s="153"/>
      <c r="M39" s="154"/>
      <c r="N39" s="155"/>
      <c r="O39" s="88"/>
      <c r="P39" s="88"/>
      <c r="Q39" s="88"/>
      <c r="R39" s="88"/>
      <c r="S39" s="88"/>
      <c r="T39" s="88"/>
      <c r="U39" s="88"/>
      <c r="V39" s="156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157"/>
      <c r="AO39" s="158"/>
      <c r="AP39" s="158"/>
      <c r="AQ39" s="133"/>
      <c r="AR39" s="133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CG39" s="42"/>
      <c r="CH39" s="42"/>
      <c r="CI39" s="42"/>
      <c r="CJ39" s="42"/>
      <c r="CK39" s="42"/>
      <c r="CL39" s="42"/>
    </row>
    <row r="40" spans="1:90" ht="16.149999999999999" customHeight="1" x14ac:dyDescent="0.2">
      <c r="A40" s="621" t="s">
        <v>58</v>
      </c>
      <c r="B40" s="622"/>
      <c r="C40" s="639" t="s">
        <v>28</v>
      </c>
      <c r="D40" s="624"/>
      <c r="E40" s="625"/>
      <c r="F40" s="659" t="s">
        <v>25</v>
      </c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3"/>
      <c r="U40" s="633"/>
      <c r="V40" s="633"/>
      <c r="W40" s="633"/>
      <c r="X40" s="633"/>
      <c r="Y40" s="633"/>
      <c r="Z40" s="633"/>
      <c r="AA40" s="633"/>
      <c r="AB40" s="633"/>
      <c r="AC40" s="633"/>
      <c r="AD40" s="633"/>
      <c r="AE40" s="633"/>
      <c r="AF40" s="633"/>
      <c r="AG40" s="633"/>
      <c r="AH40" s="633"/>
      <c r="AI40" s="633"/>
      <c r="AJ40" s="633"/>
      <c r="AK40" s="633"/>
      <c r="AL40" s="633"/>
      <c r="AM40" s="634"/>
      <c r="AN40" s="631" t="s">
        <v>1</v>
      </c>
      <c r="AO40" s="159"/>
      <c r="AP40" s="16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CG40" s="42"/>
      <c r="CH40" s="42"/>
      <c r="CI40" s="42"/>
      <c r="CJ40" s="42"/>
      <c r="CK40" s="42"/>
      <c r="CL40" s="42"/>
    </row>
    <row r="41" spans="1:90" ht="16.149999999999999" customHeight="1" x14ac:dyDescent="0.2">
      <c r="A41" s="572"/>
      <c r="B41" s="573"/>
      <c r="C41" s="604"/>
      <c r="D41" s="579"/>
      <c r="E41" s="580"/>
      <c r="F41" s="659" t="s">
        <v>22</v>
      </c>
      <c r="G41" s="634"/>
      <c r="H41" s="633" t="s">
        <v>23</v>
      </c>
      <c r="I41" s="634"/>
      <c r="J41" s="658" t="s">
        <v>24</v>
      </c>
      <c r="K41" s="628"/>
      <c r="L41" s="659" t="s">
        <v>21</v>
      </c>
      <c r="M41" s="634"/>
      <c r="N41" s="659" t="s">
        <v>20</v>
      </c>
      <c r="O41" s="634"/>
      <c r="P41" s="660" t="s">
        <v>2</v>
      </c>
      <c r="Q41" s="637"/>
      <c r="R41" s="660" t="s">
        <v>3</v>
      </c>
      <c r="S41" s="637"/>
      <c r="T41" s="660" t="s">
        <v>4</v>
      </c>
      <c r="U41" s="637"/>
      <c r="V41" s="660" t="s">
        <v>5</v>
      </c>
      <c r="W41" s="637"/>
      <c r="X41" s="660" t="s">
        <v>6</v>
      </c>
      <c r="Y41" s="637"/>
      <c r="Z41" s="660" t="s">
        <v>7</v>
      </c>
      <c r="AA41" s="637"/>
      <c r="AB41" s="660" t="s">
        <v>8</v>
      </c>
      <c r="AC41" s="637"/>
      <c r="AD41" s="660" t="s">
        <v>9</v>
      </c>
      <c r="AE41" s="637"/>
      <c r="AF41" s="660" t="s">
        <v>10</v>
      </c>
      <c r="AG41" s="637"/>
      <c r="AH41" s="660" t="s">
        <v>11</v>
      </c>
      <c r="AI41" s="637"/>
      <c r="AJ41" s="660" t="s">
        <v>12</v>
      </c>
      <c r="AK41" s="637"/>
      <c r="AL41" s="638" t="s">
        <v>13</v>
      </c>
      <c r="AM41" s="637"/>
      <c r="AN41" s="595"/>
      <c r="AO41" s="159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CG41" s="42"/>
      <c r="CH41" s="42"/>
      <c r="CI41" s="42"/>
      <c r="CJ41" s="42"/>
      <c r="CK41" s="42"/>
      <c r="CL41" s="42"/>
    </row>
    <row r="42" spans="1:90" ht="16.149999999999999" customHeight="1" x14ac:dyDescent="0.2">
      <c r="A42" s="574"/>
      <c r="B42" s="575"/>
      <c r="C42" s="353" t="s">
        <v>14</v>
      </c>
      <c r="D42" s="354" t="s">
        <v>15</v>
      </c>
      <c r="E42" s="404" t="s">
        <v>16</v>
      </c>
      <c r="F42" s="32" t="s">
        <v>15</v>
      </c>
      <c r="G42" s="412" t="s">
        <v>16</v>
      </c>
      <c r="H42" s="32" t="s">
        <v>15</v>
      </c>
      <c r="I42" s="412" t="s">
        <v>16</v>
      </c>
      <c r="J42" s="32" t="s">
        <v>15</v>
      </c>
      <c r="K42" s="412" t="s">
        <v>16</v>
      </c>
      <c r="L42" s="32" t="s">
        <v>15</v>
      </c>
      <c r="M42" s="412" t="s">
        <v>16</v>
      </c>
      <c r="N42" s="32" t="s">
        <v>15</v>
      </c>
      <c r="O42" s="412" t="s">
        <v>16</v>
      </c>
      <c r="P42" s="32" t="s">
        <v>15</v>
      </c>
      <c r="Q42" s="412" t="s">
        <v>16</v>
      </c>
      <c r="R42" s="32" t="s">
        <v>15</v>
      </c>
      <c r="S42" s="412" t="s">
        <v>16</v>
      </c>
      <c r="T42" s="32" t="s">
        <v>15</v>
      </c>
      <c r="U42" s="412" t="s">
        <v>16</v>
      </c>
      <c r="V42" s="32" t="s">
        <v>15</v>
      </c>
      <c r="W42" s="412" t="s">
        <v>16</v>
      </c>
      <c r="X42" s="32" t="s">
        <v>15</v>
      </c>
      <c r="Y42" s="412" t="s">
        <v>16</v>
      </c>
      <c r="Z42" s="32" t="s">
        <v>15</v>
      </c>
      <c r="AA42" s="412" t="s">
        <v>16</v>
      </c>
      <c r="AB42" s="32" t="s">
        <v>15</v>
      </c>
      <c r="AC42" s="412" t="s">
        <v>16</v>
      </c>
      <c r="AD42" s="32" t="s">
        <v>15</v>
      </c>
      <c r="AE42" s="412" t="s">
        <v>16</v>
      </c>
      <c r="AF42" s="32" t="s">
        <v>15</v>
      </c>
      <c r="AG42" s="412" t="s">
        <v>16</v>
      </c>
      <c r="AH42" s="32" t="s">
        <v>15</v>
      </c>
      <c r="AI42" s="412" t="s">
        <v>16</v>
      </c>
      <c r="AJ42" s="32" t="s">
        <v>15</v>
      </c>
      <c r="AK42" s="412" t="s">
        <v>16</v>
      </c>
      <c r="AL42" s="302" t="s">
        <v>15</v>
      </c>
      <c r="AM42" s="412" t="s">
        <v>16</v>
      </c>
      <c r="AN42" s="591"/>
      <c r="AO42" s="164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CG42" s="42"/>
      <c r="CH42" s="42"/>
      <c r="CI42" s="42"/>
      <c r="CJ42" s="42"/>
      <c r="CK42" s="42"/>
      <c r="CL42" s="42"/>
    </row>
    <row r="43" spans="1:90" ht="16.149999999999999" customHeight="1" x14ac:dyDescent="0.2">
      <c r="A43" s="410" t="s">
        <v>26</v>
      </c>
      <c r="B43" s="357" t="s">
        <v>59</v>
      </c>
      <c r="C43" s="167">
        <f>SUM(D43+E43)</f>
        <v>0</v>
      </c>
      <c r="D43" s="168">
        <f>SUM(F43+H43+J43+L43+N43+P43+R43+T43+V43+X43+Z43+AB43+AD43+AF43+AH43+AJ43+AL43)</f>
        <v>0</v>
      </c>
      <c r="E43" s="328">
        <f>SUM(G43+I43+K43+M43+O43+Q43+S43+U43+W43+Y43+AA43+AC43+AE43+AG43+AI43+AK43+AM43)</f>
        <v>0</v>
      </c>
      <c r="F43" s="31"/>
      <c r="G43" s="48"/>
      <c r="H43" s="31"/>
      <c r="I43" s="48"/>
      <c r="J43" s="31"/>
      <c r="K43" s="48"/>
      <c r="L43" s="31"/>
      <c r="M43" s="48"/>
      <c r="N43" s="31"/>
      <c r="O43" s="48"/>
      <c r="P43" s="303"/>
      <c r="Q43" s="48"/>
      <c r="R43" s="303"/>
      <c r="S43" s="48"/>
      <c r="T43" s="303"/>
      <c r="U43" s="48"/>
      <c r="V43" s="303"/>
      <c r="W43" s="48"/>
      <c r="X43" s="303"/>
      <c r="Y43" s="48"/>
      <c r="Z43" s="303"/>
      <c r="AA43" s="48"/>
      <c r="AB43" s="303"/>
      <c r="AC43" s="48"/>
      <c r="AD43" s="303"/>
      <c r="AE43" s="48"/>
      <c r="AF43" s="303"/>
      <c r="AG43" s="48"/>
      <c r="AH43" s="303"/>
      <c r="AI43" s="48"/>
      <c r="AJ43" s="303"/>
      <c r="AK43" s="48"/>
      <c r="AL43" s="359"/>
      <c r="AM43" s="48"/>
      <c r="AN43" s="360"/>
      <c r="AO43" s="6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40"/>
      <c r="BB43" s="40"/>
      <c r="CB43" s="41"/>
      <c r="CG43" s="42">
        <v>0</v>
      </c>
      <c r="CH43" s="42">
        <v>0</v>
      </c>
      <c r="CI43" s="42"/>
      <c r="CJ43" s="42"/>
      <c r="CK43" s="42"/>
      <c r="CL43" s="42"/>
    </row>
    <row r="44" spans="1:90" ht="16.149999999999999" customHeight="1" x14ac:dyDescent="0.2">
      <c r="A44" s="415" t="s">
        <v>27</v>
      </c>
      <c r="B44" s="305" t="s">
        <v>59</v>
      </c>
      <c r="C44" s="45">
        <f>SUM(D44+E44)</f>
        <v>0</v>
      </c>
      <c r="D44" s="46">
        <f>SUM(F44+H44+J44+L44+N44+P44+R44+T44+V44+X44+Z44+AB44+AD44+AF44+AH44+AJ44+AL44)</f>
        <v>0</v>
      </c>
      <c r="E44" s="70">
        <f>SUM(G44+I44+K44+M44+O44+Q44+S44+U44+W44+Y44+AA44+AC44+AE44+AG44+AI44+AK44+AM44)</f>
        <v>0</v>
      </c>
      <c r="F44" s="29"/>
      <c r="G44" s="47"/>
      <c r="H44" s="29"/>
      <c r="I44" s="47"/>
      <c r="J44" s="29"/>
      <c r="K44" s="47"/>
      <c r="L44" s="29"/>
      <c r="M44" s="47"/>
      <c r="N44" s="29"/>
      <c r="O44" s="47"/>
      <c r="P44" s="129"/>
      <c r="Q44" s="47"/>
      <c r="R44" s="129"/>
      <c r="S44" s="47"/>
      <c r="T44" s="129"/>
      <c r="U44" s="47"/>
      <c r="V44" s="129"/>
      <c r="W44" s="47"/>
      <c r="X44" s="129"/>
      <c r="Y44" s="47"/>
      <c r="Z44" s="129"/>
      <c r="AA44" s="47"/>
      <c r="AB44" s="129"/>
      <c r="AC44" s="47"/>
      <c r="AD44" s="129"/>
      <c r="AE44" s="47"/>
      <c r="AF44" s="129"/>
      <c r="AG44" s="47"/>
      <c r="AH44" s="129"/>
      <c r="AI44" s="47"/>
      <c r="AJ44" s="129"/>
      <c r="AK44" s="47"/>
      <c r="AL44" s="79"/>
      <c r="AM44" s="47"/>
      <c r="AN44" s="173"/>
      <c r="AO44" s="6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40"/>
      <c r="BB44" s="40"/>
      <c r="CG44" s="42">
        <v>0</v>
      </c>
      <c r="CH44" s="42">
        <v>0</v>
      </c>
      <c r="CI44" s="42"/>
      <c r="CJ44" s="42"/>
      <c r="CK44" s="42"/>
      <c r="CL44" s="42"/>
    </row>
    <row r="45" spans="1:90" ht="31.15" customHeight="1" x14ac:dyDescent="0.2">
      <c r="A45" s="623" t="s">
        <v>60</v>
      </c>
      <c r="B45" s="623"/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3"/>
      <c r="N45" s="174"/>
      <c r="O45" s="157"/>
      <c r="P45" s="157"/>
      <c r="Q45" s="157"/>
      <c r="R45" s="157"/>
      <c r="S45" s="157"/>
      <c r="T45" s="157"/>
      <c r="U45" s="157"/>
      <c r="V45" s="175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76"/>
      <c r="AP45" s="177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CG45" s="42"/>
      <c r="CH45" s="42"/>
      <c r="CI45" s="42"/>
      <c r="CJ45" s="42"/>
      <c r="CK45" s="42"/>
      <c r="CL45" s="42"/>
    </row>
    <row r="46" spans="1:90" ht="16.149999999999999" customHeight="1" x14ac:dyDescent="0.2">
      <c r="A46" s="621" t="s">
        <v>19</v>
      </c>
      <c r="B46" s="622"/>
      <c r="C46" s="624" t="s">
        <v>28</v>
      </c>
      <c r="D46" s="624"/>
      <c r="E46" s="625"/>
      <c r="F46" s="658" t="s">
        <v>25</v>
      </c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  <c r="R46" s="627"/>
      <c r="S46" s="627"/>
      <c r="T46" s="627"/>
      <c r="U46" s="627"/>
      <c r="V46" s="627"/>
      <c r="W46" s="627"/>
      <c r="X46" s="627"/>
      <c r="Y46" s="627"/>
      <c r="Z46" s="627"/>
      <c r="AA46" s="627"/>
      <c r="AB46" s="627"/>
      <c r="AC46" s="627"/>
      <c r="AD46" s="627"/>
      <c r="AE46" s="627"/>
      <c r="AF46" s="627"/>
      <c r="AG46" s="627"/>
      <c r="AH46" s="627"/>
      <c r="AI46" s="627"/>
      <c r="AJ46" s="627"/>
      <c r="AK46" s="627"/>
      <c r="AL46" s="627"/>
      <c r="AM46" s="628"/>
      <c r="AN46" s="631" t="s">
        <v>1</v>
      </c>
      <c r="AO46" s="176"/>
      <c r="AP46" s="424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CG46" s="42"/>
      <c r="CH46" s="42"/>
      <c r="CI46" s="42"/>
      <c r="CJ46" s="42"/>
      <c r="CK46" s="42"/>
      <c r="CL46" s="42"/>
    </row>
    <row r="47" spans="1:90" ht="16.149999999999999" customHeight="1" x14ac:dyDescent="0.2">
      <c r="A47" s="572"/>
      <c r="B47" s="573"/>
      <c r="C47" s="579"/>
      <c r="D47" s="579"/>
      <c r="E47" s="580"/>
      <c r="F47" s="661" t="s">
        <v>22</v>
      </c>
      <c r="G47" s="661"/>
      <c r="H47" s="659" t="s">
        <v>23</v>
      </c>
      <c r="I47" s="634"/>
      <c r="J47" s="658" t="s">
        <v>24</v>
      </c>
      <c r="K47" s="628"/>
      <c r="L47" s="659" t="s">
        <v>21</v>
      </c>
      <c r="M47" s="634"/>
      <c r="N47" s="659" t="s">
        <v>20</v>
      </c>
      <c r="O47" s="634"/>
      <c r="P47" s="660" t="s">
        <v>2</v>
      </c>
      <c r="Q47" s="637"/>
      <c r="R47" s="660" t="s">
        <v>3</v>
      </c>
      <c r="S47" s="637"/>
      <c r="T47" s="660" t="s">
        <v>4</v>
      </c>
      <c r="U47" s="637"/>
      <c r="V47" s="660" t="s">
        <v>5</v>
      </c>
      <c r="W47" s="637"/>
      <c r="X47" s="660" t="s">
        <v>6</v>
      </c>
      <c r="Y47" s="637"/>
      <c r="Z47" s="660" t="s">
        <v>7</v>
      </c>
      <c r="AA47" s="637"/>
      <c r="AB47" s="660" t="s">
        <v>8</v>
      </c>
      <c r="AC47" s="637"/>
      <c r="AD47" s="660" t="s">
        <v>9</v>
      </c>
      <c r="AE47" s="637"/>
      <c r="AF47" s="660" t="s">
        <v>10</v>
      </c>
      <c r="AG47" s="637"/>
      <c r="AH47" s="660" t="s">
        <v>11</v>
      </c>
      <c r="AI47" s="637"/>
      <c r="AJ47" s="660" t="s">
        <v>12</v>
      </c>
      <c r="AK47" s="637"/>
      <c r="AL47" s="660" t="s">
        <v>13</v>
      </c>
      <c r="AM47" s="637"/>
      <c r="AN47" s="595"/>
      <c r="AO47" s="176"/>
      <c r="AP47" s="424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CG47" s="42"/>
      <c r="CH47" s="42"/>
      <c r="CI47" s="42"/>
      <c r="CJ47" s="42"/>
      <c r="CK47" s="42"/>
      <c r="CL47" s="42"/>
    </row>
    <row r="48" spans="1:90" ht="16.149999999999999" customHeight="1" x14ac:dyDescent="0.2">
      <c r="A48" s="574"/>
      <c r="B48" s="575"/>
      <c r="C48" s="84" t="s">
        <v>14</v>
      </c>
      <c r="D48" s="179" t="s">
        <v>15</v>
      </c>
      <c r="E48" s="82" t="s">
        <v>16</v>
      </c>
      <c r="F48" s="325" t="s">
        <v>15</v>
      </c>
      <c r="G48" s="411" t="s">
        <v>16</v>
      </c>
      <c r="H48" s="325" t="s">
        <v>15</v>
      </c>
      <c r="I48" s="411" t="s">
        <v>16</v>
      </c>
      <c r="J48" s="325" t="s">
        <v>15</v>
      </c>
      <c r="K48" s="411" t="s">
        <v>16</v>
      </c>
      <c r="L48" s="325" t="s">
        <v>15</v>
      </c>
      <c r="M48" s="411" t="s">
        <v>16</v>
      </c>
      <c r="N48" s="325" t="s">
        <v>15</v>
      </c>
      <c r="O48" s="411" t="s">
        <v>16</v>
      </c>
      <c r="P48" s="325" t="s">
        <v>15</v>
      </c>
      <c r="Q48" s="411" t="s">
        <v>16</v>
      </c>
      <c r="R48" s="325" t="s">
        <v>15</v>
      </c>
      <c r="S48" s="411" t="s">
        <v>16</v>
      </c>
      <c r="T48" s="325" t="s">
        <v>15</v>
      </c>
      <c r="U48" s="411" t="s">
        <v>16</v>
      </c>
      <c r="V48" s="325" t="s">
        <v>15</v>
      </c>
      <c r="W48" s="411" t="s">
        <v>16</v>
      </c>
      <c r="X48" s="325" t="s">
        <v>15</v>
      </c>
      <c r="Y48" s="411" t="s">
        <v>16</v>
      </c>
      <c r="Z48" s="325" t="s">
        <v>15</v>
      </c>
      <c r="AA48" s="411" t="s">
        <v>16</v>
      </c>
      <c r="AB48" s="325" t="s">
        <v>15</v>
      </c>
      <c r="AC48" s="411" t="s">
        <v>16</v>
      </c>
      <c r="AD48" s="325" t="s">
        <v>15</v>
      </c>
      <c r="AE48" s="411" t="s">
        <v>16</v>
      </c>
      <c r="AF48" s="325" t="s">
        <v>15</v>
      </c>
      <c r="AG48" s="411" t="s">
        <v>16</v>
      </c>
      <c r="AH48" s="325" t="s">
        <v>15</v>
      </c>
      <c r="AI48" s="411" t="s">
        <v>16</v>
      </c>
      <c r="AJ48" s="325" t="s">
        <v>15</v>
      </c>
      <c r="AK48" s="411" t="s">
        <v>16</v>
      </c>
      <c r="AL48" s="68" t="s">
        <v>15</v>
      </c>
      <c r="AM48" s="181" t="s">
        <v>16</v>
      </c>
      <c r="AN48" s="591"/>
      <c r="AO48" s="176"/>
      <c r="AP48" s="424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CG48" s="42"/>
      <c r="CH48" s="42"/>
      <c r="CI48" s="42"/>
      <c r="CJ48" s="42"/>
      <c r="CK48" s="42"/>
      <c r="CL48" s="42"/>
    </row>
    <row r="49" spans="1:90" ht="16.149999999999999" customHeight="1" x14ac:dyDescent="0.2">
      <c r="A49" s="618" t="s">
        <v>61</v>
      </c>
      <c r="B49" s="414" t="s">
        <v>35</v>
      </c>
      <c r="C49" s="90">
        <f t="shared" ref="C49:C70" si="4">SUM(D49+E49)</f>
        <v>0</v>
      </c>
      <c r="D49" s="91">
        <f>SUM(H49+J49+L49+N49+P49+R49+T49+V49+X49+Z49+AB49+AD49+AF49+AH49+AJ49+AL49)</f>
        <v>0</v>
      </c>
      <c r="E49" s="2">
        <f t="shared" ref="D49:E54" si="5">SUM(I49+K49+M49+O49+Q49+S49+U49+W49+Y49+AA49+AC49+AE49+AG49+AI49+AK49+AM49)</f>
        <v>0</v>
      </c>
      <c r="F49" s="80"/>
      <c r="G49" s="81"/>
      <c r="H49" s="3"/>
      <c r="I49" s="4"/>
      <c r="J49" s="3"/>
      <c r="K49" s="5"/>
      <c r="L49" s="3"/>
      <c r="M49" s="5"/>
      <c r="N49" s="3"/>
      <c r="O49" s="5"/>
      <c r="P49" s="21"/>
      <c r="Q49" s="5"/>
      <c r="R49" s="21"/>
      <c r="S49" s="5"/>
      <c r="T49" s="21"/>
      <c r="U49" s="5"/>
      <c r="V49" s="21"/>
      <c r="W49" s="5"/>
      <c r="X49" s="21"/>
      <c r="Y49" s="5"/>
      <c r="Z49" s="21"/>
      <c r="AA49" s="5"/>
      <c r="AB49" s="21"/>
      <c r="AC49" s="5"/>
      <c r="AD49" s="21"/>
      <c r="AE49" s="5"/>
      <c r="AF49" s="21"/>
      <c r="AG49" s="5"/>
      <c r="AH49" s="21"/>
      <c r="AI49" s="5"/>
      <c r="AJ49" s="21"/>
      <c r="AK49" s="5"/>
      <c r="AL49" s="21"/>
      <c r="AM49" s="5"/>
      <c r="AN49" s="183"/>
      <c r="AO49" s="6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40"/>
      <c r="BB49" s="40"/>
      <c r="CG49" s="42">
        <v>0</v>
      </c>
      <c r="CH49" s="42">
        <v>0</v>
      </c>
      <c r="CI49" s="42"/>
      <c r="CJ49" s="42"/>
      <c r="CK49" s="42"/>
      <c r="CL49" s="42"/>
    </row>
    <row r="50" spans="1:90" ht="16.149999999999999" customHeight="1" x14ac:dyDescent="0.2">
      <c r="A50" s="564"/>
      <c r="B50" s="406" t="s">
        <v>47</v>
      </c>
      <c r="C50" s="114">
        <f t="shared" si="4"/>
        <v>0</v>
      </c>
      <c r="D50" s="115">
        <f t="shared" si="5"/>
        <v>0</v>
      </c>
      <c r="E50" s="69">
        <f t="shared" si="5"/>
        <v>0</v>
      </c>
      <c r="F50" s="43"/>
      <c r="G50" s="44"/>
      <c r="H50" s="7"/>
      <c r="I50" s="14"/>
      <c r="J50" s="7"/>
      <c r="K50" s="8"/>
      <c r="L50" s="7"/>
      <c r="M50" s="8"/>
      <c r="N50" s="7"/>
      <c r="O50" s="8"/>
      <c r="P50" s="15"/>
      <c r="Q50" s="8"/>
      <c r="R50" s="15"/>
      <c r="S50" s="8"/>
      <c r="T50" s="15"/>
      <c r="U50" s="8"/>
      <c r="V50" s="15"/>
      <c r="W50" s="8"/>
      <c r="X50" s="15"/>
      <c r="Y50" s="8"/>
      <c r="Z50" s="15"/>
      <c r="AA50" s="8"/>
      <c r="AB50" s="15"/>
      <c r="AC50" s="8"/>
      <c r="AD50" s="15"/>
      <c r="AE50" s="8"/>
      <c r="AF50" s="15"/>
      <c r="AG50" s="8"/>
      <c r="AH50" s="15"/>
      <c r="AI50" s="8"/>
      <c r="AJ50" s="15"/>
      <c r="AK50" s="8"/>
      <c r="AL50" s="15"/>
      <c r="AM50" s="8"/>
      <c r="AN50" s="185"/>
      <c r="AO50" s="6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40"/>
      <c r="BB50" s="40"/>
      <c r="CG50" s="42">
        <v>0</v>
      </c>
      <c r="CH50" s="42">
        <v>0</v>
      </c>
      <c r="CI50" s="42"/>
      <c r="CJ50" s="42"/>
      <c r="CK50" s="42"/>
      <c r="CL50" s="42"/>
    </row>
    <row r="51" spans="1:90" ht="16.149999999999999" customHeight="1" x14ac:dyDescent="0.2">
      <c r="A51" s="564"/>
      <c r="B51" s="406" t="s">
        <v>36</v>
      </c>
      <c r="C51" s="114">
        <f t="shared" si="4"/>
        <v>0</v>
      </c>
      <c r="D51" s="115">
        <f t="shared" si="5"/>
        <v>0</v>
      </c>
      <c r="E51" s="69">
        <f t="shared" si="5"/>
        <v>0</v>
      </c>
      <c r="F51" s="43"/>
      <c r="G51" s="44"/>
      <c r="H51" s="7"/>
      <c r="I51" s="14"/>
      <c r="J51" s="7"/>
      <c r="K51" s="8"/>
      <c r="L51" s="7"/>
      <c r="M51" s="8"/>
      <c r="N51" s="7"/>
      <c r="O51" s="8"/>
      <c r="P51" s="15"/>
      <c r="Q51" s="8"/>
      <c r="R51" s="15"/>
      <c r="S51" s="8"/>
      <c r="T51" s="15"/>
      <c r="U51" s="8"/>
      <c r="V51" s="15"/>
      <c r="W51" s="8"/>
      <c r="X51" s="15"/>
      <c r="Y51" s="8"/>
      <c r="Z51" s="15"/>
      <c r="AA51" s="8"/>
      <c r="AB51" s="15"/>
      <c r="AC51" s="8"/>
      <c r="AD51" s="15"/>
      <c r="AE51" s="8"/>
      <c r="AF51" s="15"/>
      <c r="AG51" s="8"/>
      <c r="AH51" s="15"/>
      <c r="AI51" s="8"/>
      <c r="AJ51" s="15"/>
      <c r="AK51" s="8"/>
      <c r="AL51" s="15"/>
      <c r="AM51" s="8"/>
      <c r="AN51" s="185"/>
      <c r="AO51" s="6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40"/>
      <c r="BB51" s="40"/>
      <c r="CG51" s="42">
        <v>0</v>
      </c>
      <c r="CH51" s="42">
        <v>0</v>
      </c>
      <c r="CI51" s="42"/>
      <c r="CJ51" s="42"/>
      <c r="CK51" s="42"/>
      <c r="CL51" s="42"/>
    </row>
    <row r="52" spans="1:90" ht="16.149999999999999" customHeight="1" x14ac:dyDescent="0.2">
      <c r="A52" s="564"/>
      <c r="B52" s="406" t="s">
        <v>62</v>
      </c>
      <c r="C52" s="114">
        <f t="shared" si="4"/>
        <v>0</v>
      </c>
      <c r="D52" s="115">
        <f t="shared" si="5"/>
        <v>0</v>
      </c>
      <c r="E52" s="69">
        <f t="shared" si="5"/>
        <v>0</v>
      </c>
      <c r="F52" s="43"/>
      <c r="G52" s="44"/>
      <c r="H52" s="7"/>
      <c r="I52" s="14"/>
      <c r="J52" s="7"/>
      <c r="K52" s="8"/>
      <c r="L52" s="7"/>
      <c r="M52" s="8"/>
      <c r="N52" s="7"/>
      <c r="O52" s="8"/>
      <c r="P52" s="15"/>
      <c r="Q52" s="8"/>
      <c r="R52" s="15"/>
      <c r="S52" s="8"/>
      <c r="T52" s="15"/>
      <c r="U52" s="8"/>
      <c r="V52" s="15"/>
      <c r="W52" s="8"/>
      <c r="X52" s="15"/>
      <c r="Y52" s="8"/>
      <c r="Z52" s="15"/>
      <c r="AA52" s="8"/>
      <c r="AB52" s="15"/>
      <c r="AC52" s="8"/>
      <c r="AD52" s="15"/>
      <c r="AE52" s="8"/>
      <c r="AF52" s="15"/>
      <c r="AG52" s="8"/>
      <c r="AH52" s="15"/>
      <c r="AI52" s="8"/>
      <c r="AJ52" s="15"/>
      <c r="AK52" s="8"/>
      <c r="AL52" s="15"/>
      <c r="AM52" s="8"/>
      <c r="AN52" s="185"/>
      <c r="AO52" s="6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40"/>
      <c r="BB52" s="40"/>
      <c r="CG52" s="42">
        <v>0</v>
      </c>
      <c r="CH52" s="42">
        <v>0</v>
      </c>
      <c r="CI52" s="42"/>
      <c r="CJ52" s="42"/>
      <c r="CK52" s="42"/>
      <c r="CL52" s="42"/>
    </row>
    <row r="53" spans="1:90" ht="16.149999999999999" customHeight="1" x14ac:dyDescent="0.2">
      <c r="A53" s="564"/>
      <c r="B53" s="406" t="s">
        <v>39</v>
      </c>
      <c r="C53" s="114">
        <f t="shared" si="4"/>
        <v>0</v>
      </c>
      <c r="D53" s="115">
        <f t="shared" si="5"/>
        <v>0</v>
      </c>
      <c r="E53" s="69">
        <f t="shared" si="5"/>
        <v>0</v>
      </c>
      <c r="F53" s="43"/>
      <c r="G53" s="44"/>
      <c r="H53" s="7"/>
      <c r="I53" s="14"/>
      <c r="J53" s="7"/>
      <c r="K53" s="8"/>
      <c r="L53" s="7"/>
      <c r="M53" s="8"/>
      <c r="N53" s="7"/>
      <c r="O53" s="8"/>
      <c r="P53" s="15"/>
      <c r="Q53" s="8"/>
      <c r="R53" s="15"/>
      <c r="S53" s="8"/>
      <c r="T53" s="15"/>
      <c r="U53" s="8"/>
      <c r="V53" s="15"/>
      <c r="W53" s="8"/>
      <c r="X53" s="15"/>
      <c r="Y53" s="8"/>
      <c r="Z53" s="15"/>
      <c r="AA53" s="8"/>
      <c r="AB53" s="15"/>
      <c r="AC53" s="8"/>
      <c r="AD53" s="15"/>
      <c r="AE53" s="8"/>
      <c r="AF53" s="15"/>
      <c r="AG53" s="8"/>
      <c r="AH53" s="15"/>
      <c r="AI53" s="8"/>
      <c r="AJ53" s="15"/>
      <c r="AK53" s="8"/>
      <c r="AL53" s="15"/>
      <c r="AM53" s="8"/>
      <c r="AN53" s="185"/>
      <c r="AO53" s="6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40"/>
      <c r="BB53" s="40"/>
      <c r="CG53" s="42">
        <v>0</v>
      </c>
      <c r="CH53" s="42">
        <v>0</v>
      </c>
      <c r="CI53" s="42"/>
      <c r="CJ53" s="42"/>
      <c r="CK53" s="42"/>
      <c r="CL53" s="42"/>
    </row>
    <row r="54" spans="1:90" ht="16.149999999999999" customHeight="1" x14ac:dyDescent="0.2">
      <c r="A54" s="565"/>
      <c r="B54" s="407" t="s">
        <v>40</v>
      </c>
      <c r="C54" s="86">
        <f t="shared" si="4"/>
        <v>0</v>
      </c>
      <c r="D54" s="87">
        <f t="shared" si="5"/>
        <v>0</v>
      </c>
      <c r="E54" s="74">
        <f t="shared" si="5"/>
        <v>0</v>
      </c>
      <c r="F54" s="72"/>
      <c r="G54" s="73"/>
      <c r="H54" s="9"/>
      <c r="I54" s="10"/>
      <c r="J54" s="9"/>
      <c r="K54" s="11"/>
      <c r="L54" s="9"/>
      <c r="M54" s="11"/>
      <c r="N54" s="9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8"/>
      <c r="AA54" s="11"/>
      <c r="AB54" s="18"/>
      <c r="AC54" s="11"/>
      <c r="AD54" s="18"/>
      <c r="AE54" s="11"/>
      <c r="AF54" s="18"/>
      <c r="AG54" s="11"/>
      <c r="AH54" s="18"/>
      <c r="AI54" s="11"/>
      <c r="AJ54" s="18"/>
      <c r="AK54" s="11"/>
      <c r="AL54" s="18"/>
      <c r="AM54" s="11"/>
      <c r="AN54" s="186"/>
      <c r="AO54" s="6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40"/>
      <c r="BB54" s="40"/>
      <c r="CG54" s="42">
        <v>0</v>
      </c>
      <c r="CH54" s="42">
        <v>0</v>
      </c>
      <c r="CI54" s="42"/>
      <c r="CJ54" s="42"/>
      <c r="CK54" s="42"/>
      <c r="CL54" s="42"/>
    </row>
    <row r="55" spans="1:90" ht="16.149999999999999" customHeight="1" x14ac:dyDescent="0.2">
      <c r="A55" s="618" t="s">
        <v>63</v>
      </c>
      <c r="B55" s="414" t="s">
        <v>36</v>
      </c>
      <c r="C55" s="90">
        <f t="shared" si="4"/>
        <v>0</v>
      </c>
      <c r="D55" s="91">
        <f t="shared" ref="D55:E60" si="6">SUM(J55+L55+N55)</f>
        <v>0</v>
      </c>
      <c r="E55" s="2">
        <f t="shared" si="6"/>
        <v>0</v>
      </c>
      <c r="F55" s="80"/>
      <c r="G55" s="81"/>
      <c r="H55" s="80"/>
      <c r="I55" s="81"/>
      <c r="J55" s="3"/>
      <c r="K55" s="5"/>
      <c r="L55" s="3"/>
      <c r="M55" s="5"/>
      <c r="N55" s="3"/>
      <c r="O55" s="5"/>
      <c r="P55" s="187"/>
      <c r="Q55" s="188"/>
      <c r="R55" s="187"/>
      <c r="S55" s="188"/>
      <c r="T55" s="187"/>
      <c r="U55" s="188"/>
      <c r="V55" s="187"/>
      <c r="W55" s="188"/>
      <c r="X55" s="187"/>
      <c r="Y55" s="188"/>
      <c r="Z55" s="187"/>
      <c r="AA55" s="188"/>
      <c r="AB55" s="187"/>
      <c r="AC55" s="188"/>
      <c r="AD55" s="187"/>
      <c r="AE55" s="188"/>
      <c r="AF55" s="187"/>
      <c r="AG55" s="188"/>
      <c r="AH55" s="187"/>
      <c r="AI55" s="188"/>
      <c r="AJ55" s="80"/>
      <c r="AK55" s="188"/>
      <c r="AL55" s="187"/>
      <c r="AM55" s="188"/>
      <c r="AN55" s="183"/>
      <c r="AO55" s="6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40"/>
      <c r="BB55" s="40"/>
      <c r="CG55" s="42">
        <v>0</v>
      </c>
      <c r="CH55" s="42">
        <v>0</v>
      </c>
      <c r="CI55" s="42"/>
      <c r="CJ55" s="42"/>
      <c r="CK55" s="42"/>
      <c r="CL55" s="42"/>
    </row>
    <row r="56" spans="1:90" ht="16.149999999999999" customHeight="1" x14ac:dyDescent="0.2">
      <c r="A56" s="565"/>
      <c r="B56" s="407" t="s">
        <v>39</v>
      </c>
      <c r="C56" s="86">
        <f t="shared" si="4"/>
        <v>0</v>
      </c>
      <c r="D56" s="87">
        <f t="shared" si="6"/>
        <v>0</v>
      </c>
      <c r="E56" s="74">
        <f t="shared" si="6"/>
        <v>0</v>
      </c>
      <c r="F56" s="72"/>
      <c r="G56" s="73"/>
      <c r="H56" s="72"/>
      <c r="I56" s="73"/>
      <c r="J56" s="9"/>
      <c r="K56" s="11"/>
      <c r="L56" s="9"/>
      <c r="M56" s="11"/>
      <c r="N56" s="9"/>
      <c r="O56" s="11"/>
      <c r="P56" s="189"/>
      <c r="Q56" s="190"/>
      <c r="R56" s="189"/>
      <c r="S56" s="190"/>
      <c r="T56" s="189"/>
      <c r="U56" s="190"/>
      <c r="V56" s="189"/>
      <c r="W56" s="190"/>
      <c r="X56" s="189"/>
      <c r="Y56" s="190"/>
      <c r="Z56" s="189"/>
      <c r="AA56" s="190"/>
      <c r="AB56" s="189"/>
      <c r="AC56" s="190"/>
      <c r="AD56" s="189"/>
      <c r="AE56" s="190"/>
      <c r="AF56" s="189"/>
      <c r="AG56" s="190"/>
      <c r="AH56" s="189"/>
      <c r="AI56" s="190"/>
      <c r="AJ56" s="72"/>
      <c r="AK56" s="190"/>
      <c r="AL56" s="189"/>
      <c r="AM56" s="190"/>
      <c r="AN56" s="186"/>
      <c r="AO56" s="6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40"/>
      <c r="BB56" s="40"/>
      <c r="CG56" s="42">
        <v>0</v>
      </c>
      <c r="CH56" s="42">
        <v>0</v>
      </c>
      <c r="CI56" s="42"/>
      <c r="CJ56" s="42"/>
      <c r="CK56" s="42"/>
      <c r="CL56" s="42"/>
    </row>
    <row r="57" spans="1:90" ht="16.149999999999999" customHeight="1" x14ac:dyDescent="0.2">
      <c r="A57" s="618" t="s">
        <v>64</v>
      </c>
      <c r="B57" s="414" t="s">
        <v>35</v>
      </c>
      <c r="C57" s="90">
        <f t="shared" si="4"/>
        <v>0</v>
      </c>
      <c r="D57" s="91">
        <f t="shared" si="6"/>
        <v>0</v>
      </c>
      <c r="E57" s="2">
        <f t="shared" si="6"/>
        <v>0</v>
      </c>
      <c r="F57" s="80"/>
      <c r="G57" s="81"/>
      <c r="H57" s="80"/>
      <c r="I57" s="81"/>
      <c r="J57" s="3"/>
      <c r="K57" s="5"/>
      <c r="L57" s="3"/>
      <c r="M57" s="5"/>
      <c r="N57" s="3"/>
      <c r="O57" s="5"/>
      <c r="P57" s="187"/>
      <c r="Q57" s="188"/>
      <c r="R57" s="187"/>
      <c r="S57" s="188"/>
      <c r="T57" s="187"/>
      <c r="U57" s="188"/>
      <c r="V57" s="187"/>
      <c r="W57" s="188"/>
      <c r="X57" s="187"/>
      <c r="Y57" s="188"/>
      <c r="Z57" s="187"/>
      <c r="AA57" s="188"/>
      <c r="AB57" s="187"/>
      <c r="AC57" s="188"/>
      <c r="AD57" s="187"/>
      <c r="AE57" s="188"/>
      <c r="AF57" s="187"/>
      <c r="AG57" s="188"/>
      <c r="AH57" s="187"/>
      <c r="AI57" s="188"/>
      <c r="AJ57" s="80"/>
      <c r="AK57" s="188"/>
      <c r="AL57" s="187"/>
      <c r="AM57" s="188"/>
      <c r="AN57" s="183"/>
      <c r="AO57" s="6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40"/>
      <c r="BB57" s="40"/>
      <c r="CG57" s="42">
        <v>0</v>
      </c>
      <c r="CH57" s="42">
        <v>0</v>
      </c>
      <c r="CI57" s="42"/>
      <c r="CJ57" s="42"/>
      <c r="CK57" s="42"/>
      <c r="CL57" s="42"/>
    </row>
    <row r="58" spans="1:90" ht="16.149999999999999" customHeight="1" x14ac:dyDescent="0.2">
      <c r="A58" s="564"/>
      <c r="B58" s="406" t="s">
        <v>47</v>
      </c>
      <c r="C58" s="114">
        <f t="shared" si="4"/>
        <v>0</v>
      </c>
      <c r="D58" s="115">
        <f t="shared" si="6"/>
        <v>0</v>
      </c>
      <c r="E58" s="69">
        <f t="shared" si="6"/>
        <v>0</v>
      </c>
      <c r="F58" s="43"/>
      <c r="G58" s="44"/>
      <c r="H58" s="43"/>
      <c r="I58" s="44"/>
      <c r="J58" s="7"/>
      <c r="K58" s="8"/>
      <c r="L58" s="7"/>
      <c r="M58" s="8"/>
      <c r="N58" s="7"/>
      <c r="O58" s="8"/>
      <c r="P58" s="191"/>
      <c r="Q58" s="192"/>
      <c r="R58" s="191"/>
      <c r="S58" s="192"/>
      <c r="T58" s="191"/>
      <c r="U58" s="192"/>
      <c r="V58" s="191"/>
      <c r="W58" s="192"/>
      <c r="X58" s="191"/>
      <c r="Y58" s="192"/>
      <c r="Z58" s="191"/>
      <c r="AA58" s="192"/>
      <c r="AB58" s="191"/>
      <c r="AC58" s="192"/>
      <c r="AD58" s="191"/>
      <c r="AE58" s="192"/>
      <c r="AF58" s="191"/>
      <c r="AG58" s="192"/>
      <c r="AH58" s="191"/>
      <c r="AI58" s="192"/>
      <c r="AJ58" s="43"/>
      <c r="AK58" s="192"/>
      <c r="AL58" s="191"/>
      <c r="AM58" s="192"/>
      <c r="AN58" s="185"/>
      <c r="AO58" s="6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40"/>
      <c r="BB58" s="40"/>
      <c r="CG58" s="42">
        <v>0</v>
      </c>
      <c r="CH58" s="42">
        <v>0</v>
      </c>
      <c r="CI58" s="42"/>
      <c r="CJ58" s="42"/>
      <c r="CK58" s="42"/>
      <c r="CL58" s="42"/>
    </row>
    <row r="59" spans="1:90" ht="16.149999999999999" customHeight="1" x14ac:dyDescent="0.2">
      <c r="A59" s="564"/>
      <c r="B59" s="406" t="s">
        <v>36</v>
      </c>
      <c r="C59" s="114">
        <f t="shared" si="4"/>
        <v>0</v>
      </c>
      <c r="D59" s="115">
        <f t="shared" si="6"/>
        <v>0</v>
      </c>
      <c r="E59" s="69">
        <f t="shared" si="6"/>
        <v>0</v>
      </c>
      <c r="F59" s="43"/>
      <c r="G59" s="44"/>
      <c r="H59" s="43"/>
      <c r="I59" s="44"/>
      <c r="J59" s="7"/>
      <c r="K59" s="8"/>
      <c r="L59" s="7"/>
      <c r="M59" s="8"/>
      <c r="N59" s="7"/>
      <c r="O59" s="8"/>
      <c r="P59" s="191"/>
      <c r="Q59" s="192"/>
      <c r="R59" s="191"/>
      <c r="S59" s="192"/>
      <c r="T59" s="191"/>
      <c r="U59" s="192"/>
      <c r="V59" s="191"/>
      <c r="W59" s="192"/>
      <c r="X59" s="191"/>
      <c r="Y59" s="192"/>
      <c r="Z59" s="191"/>
      <c r="AA59" s="192"/>
      <c r="AB59" s="191"/>
      <c r="AC59" s="192"/>
      <c r="AD59" s="191"/>
      <c r="AE59" s="192"/>
      <c r="AF59" s="191"/>
      <c r="AG59" s="192"/>
      <c r="AH59" s="191"/>
      <c r="AI59" s="192"/>
      <c r="AJ59" s="43"/>
      <c r="AK59" s="192"/>
      <c r="AL59" s="191"/>
      <c r="AM59" s="192"/>
      <c r="AN59" s="185"/>
      <c r="AO59" s="6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40"/>
      <c r="BB59" s="40"/>
      <c r="CG59" s="42">
        <v>0</v>
      </c>
      <c r="CH59" s="42">
        <v>0</v>
      </c>
      <c r="CI59" s="42"/>
      <c r="CJ59" s="42"/>
      <c r="CK59" s="42"/>
      <c r="CL59" s="42"/>
    </row>
    <row r="60" spans="1:90" ht="16.149999999999999" customHeight="1" x14ac:dyDescent="0.2">
      <c r="A60" s="565"/>
      <c r="B60" s="407" t="s">
        <v>39</v>
      </c>
      <c r="C60" s="86">
        <f t="shared" si="4"/>
        <v>0</v>
      </c>
      <c r="D60" s="87">
        <f t="shared" si="6"/>
        <v>0</v>
      </c>
      <c r="E60" s="74">
        <f t="shared" si="6"/>
        <v>0</v>
      </c>
      <c r="F60" s="72"/>
      <c r="G60" s="73"/>
      <c r="H60" s="72"/>
      <c r="I60" s="73"/>
      <c r="J60" s="9"/>
      <c r="K60" s="11"/>
      <c r="L60" s="9"/>
      <c r="M60" s="11"/>
      <c r="N60" s="9"/>
      <c r="O60" s="11"/>
      <c r="P60" s="189"/>
      <c r="Q60" s="190"/>
      <c r="R60" s="189"/>
      <c r="S60" s="190"/>
      <c r="T60" s="189"/>
      <c r="U60" s="190"/>
      <c r="V60" s="189"/>
      <c r="W60" s="190"/>
      <c r="X60" s="189"/>
      <c r="Y60" s="190"/>
      <c r="Z60" s="189"/>
      <c r="AA60" s="190"/>
      <c r="AB60" s="189"/>
      <c r="AC60" s="190"/>
      <c r="AD60" s="189"/>
      <c r="AE60" s="190"/>
      <c r="AF60" s="189"/>
      <c r="AG60" s="190"/>
      <c r="AH60" s="189"/>
      <c r="AI60" s="190"/>
      <c r="AJ60" s="72"/>
      <c r="AK60" s="190"/>
      <c r="AL60" s="189"/>
      <c r="AM60" s="190"/>
      <c r="AN60" s="186"/>
      <c r="AO60" s="6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40"/>
      <c r="BB60" s="40"/>
      <c r="CG60" s="42">
        <v>0</v>
      </c>
      <c r="CH60" s="42">
        <v>0</v>
      </c>
      <c r="CI60" s="42"/>
      <c r="CJ60" s="42"/>
      <c r="CK60" s="42"/>
      <c r="CL60" s="42"/>
    </row>
    <row r="61" spans="1:90" ht="16.149999999999999" customHeight="1" x14ac:dyDescent="0.2">
      <c r="A61" s="618" t="s">
        <v>65</v>
      </c>
      <c r="B61" s="414" t="s">
        <v>35</v>
      </c>
      <c r="C61" s="90">
        <f t="shared" si="4"/>
        <v>0</v>
      </c>
      <c r="D61" s="91">
        <f t="shared" ref="D61:E70" si="7">SUM(J61+L61+N61+P61+R61+T61+V61+X61+Z61+AB61+AD61+AF61+AH61+AJ61+AL61)</f>
        <v>0</v>
      </c>
      <c r="E61" s="2">
        <f t="shared" si="7"/>
        <v>0</v>
      </c>
      <c r="F61" s="80"/>
      <c r="G61" s="81"/>
      <c r="H61" s="80"/>
      <c r="I61" s="188"/>
      <c r="J61" s="3"/>
      <c r="K61" s="5"/>
      <c r="L61" s="3"/>
      <c r="M61" s="5"/>
      <c r="N61" s="3"/>
      <c r="O61" s="5"/>
      <c r="P61" s="3"/>
      <c r="Q61" s="5"/>
      <c r="R61" s="3"/>
      <c r="S61" s="5"/>
      <c r="T61" s="3"/>
      <c r="U61" s="5"/>
      <c r="V61" s="3"/>
      <c r="W61" s="5"/>
      <c r="X61" s="3"/>
      <c r="Y61" s="5"/>
      <c r="Z61" s="3"/>
      <c r="AA61" s="5"/>
      <c r="AB61" s="3"/>
      <c r="AC61" s="5"/>
      <c r="AD61" s="3"/>
      <c r="AE61" s="5"/>
      <c r="AF61" s="3"/>
      <c r="AG61" s="5"/>
      <c r="AH61" s="3"/>
      <c r="AI61" s="5"/>
      <c r="AJ61" s="3"/>
      <c r="AK61" s="5"/>
      <c r="AL61" s="3"/>
      <c r="AM61" s="5"/>
      <c r="AN61" s="183"/>
      <c r="AO61" s="6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40"/>
      <c r="BB61" s="40"/>
      <c r="CG61" s="42">
        <v>0</v>
      </c>
      <c r="CH61" s="42">
        <v>0</v>
      </c>
      <c r="CI61" s="42"/>
      <c r="CJ61" s="42"/>
      <c r="CK61" s="42"/>
      <c r="CL61" s="42"/>
    </row>
    <row r="62" spans="1:90" ht="16.149999999999999" customHeight="1" x14ac:dyDescent="0.2">
      <c r="A62" s="565"/>
      <c r="B62" s="406" t="s">
        <v>47</v>
      </c>
      <c r="C62" s="116">
        <f t="shared" si="4"/>
        <v>0</v>
      </c>
      <c r="D62" s="117">
        <f t="shared" si="7"/>
        <v>0</v>
      </c>
      <c r="E62" s="74">
        <f t="shared" si="7"/>
        <v>0</v>
      </c>
      <c r="F62" s="72"/>
      <c r="G62" s="73"/>
      <c r="H62" s="72"/>
      <c r="I62" s="190"/>
      <c r="J62" s="9"/>
      <c r="K62" s="11"/>
      <c r="L62" s="9"/>
      <c r="M62" s="11"/>
      <c r="N62" s="9"/>
      <c r="O62" s="11"/>
      <c r="P62" s="9"/>
      <c r="Q62" s="11"/>
      <c r="R62" s="9"/>
      <c r="S62" s="11"/>
      <c r="T62" s="9"/>
      <c r="U62" s="11"/>
      <c r="V62" s="9"/>
      <c r="W62" s="11"/>
      <c r="X62" s="9"/>
      <c r="Y62" s="11"/>
      <c r="Z62" s="9"/>
      <c r="AA62" s="11"/>
      <c r="AB62" s="9"/>
      <c r="AC62" s="11"/>
      <c r="AD62" s="9"/>
      <c r="AE62" s="11"/>
      <c r="AF62" s="9"/>
      <c r="AG62" s="11"/>
      <c r="AH62" s="9"/>
      <c r="AI62" s="11"/>
      <c r="AJ62" s="9"/>
      <c r="AK62" s="11"/>
      <c r="AL62" s="9"/>
      <c r="AM62" s="11"/>
      <c r="AN62" s="186"/>
      <c r="AO62" s="6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40"/>
      <c r="BB62" s="40"/>
      <c r="CG62" s="42">
        <v>0</v>
      </c>
      <c r="CH62" s="42">
        <v>0</v>
      </c>
      <c r="CI62" s="42"/>
      <c r="CJ62" s="42"/>
      <c r="CK62" s="42"/>
      <c r="CL62" s="42"/>
    </row>
    <row r="63" spans="1:90" ht="16.149999999999999" customHeight="1" x14ac:dyDescent="0.2">
      <c r="A63" s="618" t="s">
        <v>66</v>
      </c>
      <c r="B63" s="414" t="s">
        <v>35</v>
      </c>
      <c r="C63" s="90">
        <f t="shared" si="4"/>
        <v>0</v>
      </c>
      <c r="D63" s="91">
        <f t="shared" si="7"/>
        <v>0</v>
      </c>
      <c r="E63" s="2">
        <f t="shared" si="7"/>
        <v>0</v>
      </c>
      <c r="F63" s="80"/>
      <c r="G63" s="81"/>
      <c r="H63" s="80"/>
      <c r="I63" s="81"/>
      <c r="J63" s="3"/>
      <c r="K63" s="5"/>
      <c r="L63" s="3"/>
      <c r="M63" s="5"/>
      <c r="N63" s="3"/>
      <c r="O63" s="5"/>
      <c r="P63" s="3"/>
      <c r="Q63" s="5"/>
      <c r="R63" s="3"/>
      <c r="S63" s="5"/>
      <c r="T63" s="3"/>
      <c r="U63" s="5"/>
      <c r="V63" s="3"/>
      <c r="W63" s="5"/>
      <c r="X63" s="3"/>
      <c r="Y63" s="5"/>
      <c r="Z63" s="3"/>
      <c r="AA63" s="5"/>
      <c r="AB63" s="3"/>
      <c r="AC63" s="5"/>
      <c r="AD63" s="3"/>
      <c r="AE63" s="5"/>
      <c r="AF63" s="3"/>
      <c r="AG63" s="5"/>
      <c r="AH63" s="3"/>
      <c r="AI63" s="5"/>
      <c r="AJ63" s="3"/>
      <c r="AK63" s="5"/>
      <c r="AL63" s="3"/>
      <c r="AM63" s="5"/>
      <c r="AN63" s="183"/>
      <c r="AO63" s="6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40"/>
      <c r="BB63" s="40"/>
      <c r="CG63" s="42">
        <v>0</v>
      </c>
      <c r="CH63" s="42">
        <v>0</v>
      </c>
      <c r="CI63" s="42"/>
      <c r="CJ63" s="42"/>
      <c r="CK63" s="42"/>
      <c r="CL63" s="42"/>
    </row>
    <row r="64" spans="1:90" ht="16.149999999999999" customHeight="1" x14ac:dyDescent="0.2">
      <c r="A64" s="565"/>
      <c r="B64" s="407" t="s">
        <v>47</v>
      </c>
      <c r="C64" s="86">
        <f t="shared" si="4"/>
        <v>0</v>
      </c>
      <c r="D64" s="87">
        <f t="shared" si="7"/>
        <v>0</v>
      </c>
      <c r="E64" s="74">
        <f t="shared" si="7"/>
        <v>0</v>
      </c>
      <c r="F64" s="72"/>
      <c r="G64" s="73"/>
      <c r="H64" s="72"/>
      <c r="I64" s="73"/>
      <c r="J64" s="9"/>
      <c r="K64" s="11"/>
      <c r="L64" s="9"/>
      <c r="M64" s="11"/>
      <c r="N64" s="9"/>
      <c r="O64" s="11"/>
      <c r="P64" s="9"/>
      <c r="Q64" s="11"/>
      <c r="R64" s="9"/>
      <c r="S64" s="11"/>
      <c r="T64" s="9"/>
      <c r="U64" s="11"/>
      <c r="V64" s="9"/>
      <c r="W64" s="11"/>
      <c r="X64" s="9"/>
      <c r="Y64" s="11"/>
      <c r="Z64" s="9"/>
      <c r="AA64" s="11"/>
      <c r="AB64" s="9"/>
      <c r="AC64" s="11"/>
      <c r="AD64" s="9"/>
      <c r="AE64" s="11"/>
      <c r="AF64" s="9"/>
      <c r="AG64" s="11"/>
      <c r="AH64" s="9"/>
      <c r="AI64" s="11"/>
      <c r="AJ64" s="9"/>
      <c r="AK64" s="11"/>
      <c r="AL64" s="9"/>
      <c r="AM64" s="11"/>
      <c r="AN64" s="186"/>
      <c r="AO64" s="6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40"/>
      <c r="BB64" s="40"/>
      <c r="CG64" s="42">
        <v>0</v>
      </c>
      <c r="CH64" s="42">
        <v>0</v>
      </c>
      <c r="CI64" s="42"/>
      <c r="CJ64" s="42"/>
      <c r="CK64" s="42"/>
      <c r="CL64" s="42"/>
    </row>
    <row r="65" spans="1:90" ht="16.149999999999999" customHeight="1" x14ac:dyDescent="0.2">
      <c r="A65" s="618" t="s">
        <v>67</v>
      </c>
      <c r="B65" s="414" t="s">
        <v>35</v>
      </c>
      <c r="C65" s="90">
        <f t="shared" si="4"/>
        <v>0</v>
      </c>
      <c r="D65" s="91">
        <f t="shared" si="7"/>
        <v>0</v>
      </c>
      <c r="E65" s="2">
        <f t="shared" si="7"/>
        <v>0</v>
      </c>
      <c r="F65" s="80"/>
      <c r="G65" s="81"/>
      <c r="H65" s="80"/>
      <c r="I65" s="81"/>
      <c r="J65" s="3"/>
      <c r="K65" s="5"/>
      <c r="L65" s="3"/>
      <c r="M65" s="5"/>
      <c r="N65" s="3"/>
      <c r="O65" s="5"/>
      <c r="P65" s="3"/>
      <c r="Q65" s="5"/>
      <c r="R65" s="3"/>
      <c r="S65" s="5"/>
      <c r="T65" s="3"/>
      <c r="U65" s="5"/>
      <c r="V65" s="3"/>
      <c r="W65" s="5"/>
      <c r="X65" s="3"/>
      <c r="Y65" s="5"/>
      <c r="Z65" s="3"/>
      <c r="AA65" s="5"/>
      <c r="AB65" s="3"/>
      <c r="AC65" s="5"/>
      <c r="AD65" s="3"/>
      <c r="AE65" s="5"/>
      <c r="AF65" s="3"/>
      <c r="AG65" s="5"/>
      <c r="AH65" s="3"/>
      <c r="AI65" s="5"/>
      <c r="AJ65" s="3"/>
      <c r="AK65" s="5"/>
      <c r="AL65" s="3"/>
      <c r="AM65" s="5"/>
      <c r="AN65" s="183"/>
      <c r="AO65" s="6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40"/>
      <c r="BB65" s="40"/>
      <c r="CG65" s="42">
        <v>0</v>
      </c>
      <c r="CH65" s="42">
        <v>0</v>
      </c>
      <c r="CI65" s="42"/>
      <c r="CJ65" s="42"/>
      <c r="CK65" s="42"/>
      <c r="CL65" s="42"/>
    </row>
    <row r="66" spans="1:90" ht="16.149999999999999" customHeight="1" x14ac:dyDescent="0.2">
      <c r="A66" s="564"/>
      <c r="B66" s="406" t="s">
        <v>47</v>
      </c>
      <c r="C66" s="114">
        <f t="shared" si="4"/>
        <v>0</v>
      </c>
      <c r="D66" s="115">
        <f t="shared" si="7"/>
        <v>0</v>
      </c>
      <c r="E66" s="69">
        <f t="shared" si="7"/>
        <v>0</v>
      </c>
      <c r="F66" s="43"/>
      <c r="G66" s="44"/>
      <c r="H66" s="43"/>
      <c r="I66" s="44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7"/>
      <c r="AE66" s="8"/>
      <c r="AF66" s="7"/>
      <c r="AG66" s="8"/>
      <c r="AH66" s="7"/>
      <c r="AI66" s="8"/>
      <c r="AJ66" s="7"/>
      <c r="AK66" s="8"/>
      <c r="AL66" s="7"/>
      <c r="AM66" s="8"/>
      <c r="AN66" s="185"/>
      <c r="AO66" s="6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40"/>
      <c r="BB66" s="40"/>
      <c r="CG66" s="42">
        <v>0</v>
      </c>
      <c r="CH66" s="42">
        <v>0</v>
      </c>
      <c r="CI66" s="42"/>
      <c r="CJ66" s="42"/>
      <c r="CK66" s="42"/>
      <c r="CL66" s="42"/>
    </row>
    <row r="67" spans="1:90" ht="16.149999999999999" customHeight="1" x14ac:dyDescent="0.2">
      <c r="A67" s="564"/>
      <c r="B67" s="406" t="s">
        <v>36</v>
      </c>
      <c r="C67" s="114">
        <f t="shared" si="4"/>
        <v>0</v>
      </c>
      <c r="D67" s="115">
        <f t="shared" si="7"/>
        <v>0</v>
      </c>
      <c r="E67" s="69">
        <f t="shared" si="7"/>
        <v>0</v>
      </c>
      <c r="F67" s="43"/>
      <c r="G67" s="44"/>
      <c r="H67" s="43"/>
      <c r="I67" s="44"/>
      <c r="J67" s="7"/>
      <c r="K67" s="8"/>
      <c r="L67" s="7"/>
      <c r="M67" s="8"/>
      <c r="N67" s="7"/>
      <c r="O67" s="8"/>
      <c r="P67" s="7"/>
      <c r="Q67" s="8"/>
      <c r="R67" s="7"/>
      <c r="S67" s="8"/>
      <c r="T67" s="7"/>
      <c r="U67" s="8"/>
      <c r="V67" s="7"/>
      <c r="W67" s="8"/>
      <c r="X67" s="7"/>
      <c r="Y67" s="8"/>
      <c r="Z67" s="7"/>
      <c r="AA67" s="8"/>
      <c r="AB67" s="7"/>
      <c r="AC67" s="8"/>
      <c r="AD67" s="7"/>
      <c r="AE67" s="8"/>
      <c r="AF67" s="7"/>
      <c r="AG67" s="8"/>
      <c r="AH67" s="7"/>
      <c r="AI67" s="8"/>
      <c r="AJ67" s="7"/>
      <c r="AK67" s="8"/>
      <c r="AL67" s="7"/>
      <c r="AM67" s="8"/>
      <c r="AN67" s="185"/>
      <c r="AO67" s="6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40"/>
      <c r="BB67" s="40"/>
      <c r="CG67" s="42">
        <v>0</v>
      </c>
      <c r="CH67" s="42">
        <v>0</v>
      </c>
      <c r="CI67" s="42"/>
      <c r="CJ67" s="42"/>
      <c r="CK67" s="42"/>
      <c r="CL67" s="42"/>
    </row>
    <row r="68" spans="1:90" ht="16.149999999999999" customHeight="1" x14ac:dyDescent="0.2">
      <c r="A68" s="564"/>
      <c r="B68" s="406" t="s">
        <v>62</v>
      </c>
      <c r="C68" s="114">
        <f t="shared" si="4"/>
        <v>0</v>
      </c>
      <c r="D68" s="115">
        <f t="shared" si="7"/>
        <v>0</v>
      </c>
      <c r="E68" s="69">
        <f t="shared" si="7"/>
        <v>0</v>
      </c>
      <c r="F68" s="43"/>
      <c r="G68" s="44"/>
      <c r="H68" s="43"/>
      <c r="I68" s="44"/>
      <c r="J68" s="7"/>
      <c r="K68" s="8"/>
      <c r="L68" s="7"/>
      <c r="M68" s="8"/>
      <c r="N68" s="7"/>
      <c r="O68" s="8"/>
      <c r="P68" s="7"/>
      <c r="Q68" s="8"/>
      <c r="R68" s="7"/>
      <c r="S68" s="8"/>
      <c r="T68" s="7"/>
      <c r="U68" s="8"/>
      <c r="V68" s="7"/>
      <c r="W68" s="8"/>
      <c r="X68" s="7"/>
      <c r="Y68" s="8"/>
      <c r="Z68" s="7"/>
      <c r="AA68" s="8"/>
      <c r="AB68" s="7"/>
      <c r="AC68" s="8"/>
      <c r="AD68" s="7"/>
      <c r="AE68" s="8"/>
      <c r="AF68" s="7"/>
      <c r="AG68" s="8"/>
      <c r="AH68" s="7"/>
      <c r="AI68" s="8"/>
      <c r="AJ68" s="7"/>
      <c r="AK68" s="8"/>
      <c r="AL68" s="7"/>
      <c r="AM68" s="8"/>
      <c r="AN68" s="185"/>
      <c r="AO68" s="6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40"/>
      <c r="BB68" s="40"/>
      <c r="CG68" s="42">
        <v>0</v>
      </c>
      <c r="CH68" s="42">
        <v>0</v>
      </c>
      <c r="CI68" s="42"/>
      <c r="CJ68" s="42"/>
      <c r="CK68" s="42"/>
      <c r="CL68" s="42"/>
    </row>
    <row r="69" spans="1:90" ht="16.149999999999999" customHeight="1" x14ac:dyDescent="0.2">
      <c r="A69" s="564"/>
      <c r="B69" s="406" t="s">
        <v>39</v>
      </c>
      <c r="C69" s="114">
        <f t="shared" si="4"/>
        <v>0</v>
      </c>
      <c r="D69" s="115">
        <f t="shared" si="7"/>
        <v>0</v>
      </c>
      <c r="E69" s="69">
        <f t="shared" si="7"/>
        <v>0</v>
      </c>
      <c r="F69" s="43"/>
      <c r="G69" s="44"/>
      <c r="H69" s="43"/>
      <c r="I69" s="44"/>
      <c r="J69" s="7"/>
      <c r="K69" s="8"/>
      <c r="L69" s="7"/>
      <c r="M69" s="8"/>
      <c r="N69" s="7"/>
      <c r="O69" s="8"/>
      <c r="P69" s="7"/>
      <c r="Q69" s="8"/>
      <c r="R69" s="7"/>
      <c r="S69" s="8"/>
      <c r="T69" s="7"/>
      <c r="U69" s="8"/>
      <c r="V69" s="7"/>
      <c r="W69" s="8"/>
      <c r="X69" s="7"/>
      <c r="Y69" s="8"/>
      <c r="Z69" s="7"/>
      <c r="AA69" s="8"/>
      <c r="AB69" s="7"/>
      <c r="AC69" s="8"/>
      <c r="AD69" s="7"/>
      <c r="AE69" s="8"/>
      <c r="AF69" s="7"/>
      <c r="AG69" s="8"/>
      <c r="AH69" s="7"/>
      <c r="AI69" s="8"/>
      <c r="AJ69" s="7"/>
      <c r="AK69" s="8"/>
      <c r="AL69" s="7"/>
      <c r="AM69" s="8"/>
      <c r="AN69" s="185"/>
      <c r="AO69" s="6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40"/>
      <c r="BB69" s="40"/>
      <c r="CG69" s="42">
        <v>0</v>
      </c>
      <c r="CH69" s="42">
        <v>0</v>
      </c>
      <c r="CI69" s="42"/>
      <c r="CJ69" s="42"/>
      <c r="CK69" s="42"/>
      <c r="CL69" s="42"/>
    </row>
    <row r="70" spans="1:90" ht="16.149999999999999" customHeight="1" x14ac:dyDescent="0.2">
      <c r="A70" s="565"/>
      <c r="B70" s="407" t="s">
        <v>40</v>
      </c>
      <c r="C70" s="86">
        <f t="shared" si="4"/>
        <v>0</v>
      </c>
      <c r="D70" s="87">
        <f t="shared" si="7"/>
        <v>0</v>
      </c>
      <c r="E70" s="74">
        <f t="shared" si="7"/>
        <v>0</v>
      </c>
      <c r="F70" s="72"/>
      <c r="G70" s="73"/>
      <c r="H70" s="72"/>
      <c r="I70" s="73"/>
      <c r="J70" s="9"/>
      <c r="K70" s="11"/>
      <c r="L70" s="9"/>
      <c r="M70" s="11"/>
      <c r="N70" s="9"/>
      <c r="O70" s="11"/>
      <c r="P70" s="9"/>
      <c r="Q70" s="11"/>
      <c r="R70" s="9"/>
      <c r="S70" s="11"/>
      <c r="T70" s="9"/>
      <c r="U70" s="11"/>
      <c r="V70" s="9"/>
      <c r="W70" s="11"/>
      <c r="X70" s="9"/>
      <c r="Y70" s="11"/>
      <c r="Z70" s="9"/>
      <c r="AA70" s="11"/>
      <c r="AB70" s="9"/>
      <c r="AC70" s="11"/>
      <c r="AD70" s="9"/>
      <c r="AE70" s="11"/>
      <c r="AF70" s="9"/>
      <c r="AG70" s="11"/>
      <c r="AH70" s="9"/>
      <c r="AI70" s="11"/>
      <c r="AJ70" s="9"/>
      <c r="AK70" s="11"/>
      <c r="AL70" s="9"/>
      <c r="AM70" s="11"/>
      <c r="AN70" s="186"/>
      <c r="AO70" s="6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40"/>
      <c r="BB70" s="40"/>
      <c r="CG70" s="42">
        <v>0</v>
      </c>
      <c r="CH70" s="42">
        <v>0</v>
      </c>
      <c r="CI70" s="42"/>
      <c r="CJ70" s="42"/>
      <c r="CK70" s="42"/>
      <c r="CL70" s="42"/>
    </row>
    <row r="71" spans="1:90" ht="31.15" customHeight="1" x14ac:dyDescent="0.2">
      <c r="A71" s="366" t="s">
        <v>68</v>
      </c>
      <c r="B71" s="367"/>
      <c r="C71" s="367"/>
      <c r="D71" s="195"/>
      <c r="E71" s="195"/>
      <c r="F71" s="195"/>
      <c r="G71" s="196"/>
      <c r="H71" s="196"/>
      <c r="I71" s="196"/>
      <c r="J71" s="196"/>
      <c r="K71" s="197"/>
      <c r="L71" s="197"/>
      <c r="M71" s="49"/>
      <c r="N71" s="198"/>
      <c r="O71" s="157"/>
      <c r="P71" s="157"/>
      <c r="Q71" s="157"/>
      <c r="R71" s="157"/>
      <c r="S71" s="157"/>
      <c r="T71" s="157"/>
      <c r="U71" s="157"/>
      <c r="V71" s="175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77"/>
      <c r="AP71" s="177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CG71" s="42"/>
      <c r="CH71" s="42"/>
      <c r="CI71" s="42"/>
      <c r="CJ71" s="42"/>
      <c r="CK71" s="42"/>
      <c r="CL71" s="42"/>
    </row>
    <row r="72" spans="1:90" ht="31.15" customHeight="1" x14ac:dyDescent="0.2">
      <c r="A72" s="618" t="s">
        <v>69</v>
      </c>
      <c r="B72" s="641"/>
      <c r="C72" s="662" t="s">
        <v>70</v>
      </c>
      <c r="D72" s="663"/>
      <c r="E72" s="662" t="s">
        <v>71</v>
      </c>
      <c r="F72" s="611"/>
      <c r="G72" s="628" t="s">
        <v>72</v>
      </c>
      <c r="H72" s="663"/>
      <c r="I72" s="628" t="s">
        <v>73</v>
      </c>
      <c r="J72" s="663"/>
      <c r="K72" s="199"/>
      <c r="L72" s="49"/>
      <c r="M72" s="49"/>
      <c r="N72" s="49"/>
      <c r="O72" s="49"/>
      <c r="P72" s="49"/>
      <c r="Q72" s="157"/>
      <c r="R72" s="157"/>
      <c r="S72" s="157"/>
      <c r="T72" s="157"/>
      <c r="U72" s="157"/>
      <c r="V72" s="157"/>
      <c r="W72" s="157"/>
      <c r="X72" s="438"/>
      <c r="Y72" s="439"/>
      <c r="Z72" s="439"/>
      <c r="AA72" s="439"/>
      <c r="AB72" s="439"/>
      <c r="AC72" s="439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77"/>
      <c r="AP72" s="177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CG72" s="42"/>
      <c r="CH72" s="42"/>
      <c r="CI72" s="42"/>
      <c r="CJ72" s="42"/>
      <c r="CK72" s="42"/>
      <c r="CL72" s="42"/>
    </row>
    <row r="73" spans="1:90" ht="31.15" customHeight="1" x14ac:dyDescent="0.2">
      <c r="A73" s="608"/>
      <c r="B73" s="608"/>
      <c r="C73" s="202" t="s">
        <v>74</v>
      </c>
      <c r="D73" s="203" t="s">
        <v>75</v>
      </c>
      <c r="E73" s="202" t="s">
        <v>74</v>
      </c>
      <c r="F73" s="204" t="s">
        <v>75</v>
      </c>
      <c r="G73" s="440" t="s">
        <v>74</v>
      </c>
      <c r="H73" s="203" t="s">
        <v>75</v>
      </c>
      <c r="I73" s="440" t="s">
        <v>74</v>
      </c>
      <c r="J73" s="203" t="s">
        <v>75</v>
      </c>
      <c r="K73" s="50"/>
      <c r="L73" s="49"/>
      <c r="M73" s="49"/>
      <c r="N73" s="49"/>
      <c r="O73" s="49"/>
      <c r="P73" s="49"/>
      <c r="Q73" s="157"/>
      <c r="R73" s="157"/>
      <c r="S73" s="157"/>
      <c r="T73" s="157"/>
      <c r="U73" s="157"/>
      <c r="V73" s="157"/>
      <c r="W73" s="157"/>
      <c r="X73" s="438"/>
      <c r="Y73" s="439"/>
      <c r="Z73" s="439"/>
      <c r="AA73" s="439"/>
      <c r="AB73" s="439"/>
      <c r="AC73" s="439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77"/>
      <c r="AP73" s="177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CG73" s="42"/>
      <c r="CH73" s="42"/>
      <c r="CI73" s="42"/>
      <c r="CJ73" s="42"/>
      <c r="CK73" s="42"/>
      <c r="CL73" s="42"/>
    </row>
    <row r="74" spans="1:90" ht="16.149999999999999" customHeight="1" x14ac:dyDescent="0.2">
      <c r="A74" s="612" t="s">
        <v>76</v>
      </c>
      <c r="B74" s="612"/>
      <c r="C74" s="208"/>
      <c r="D74" s="209"/>
      <c r="E74" s="208"/>
      <c r="F74" s="210"/>
      <c r="G74" s="211"/>
      <c r="H74" s="209"/>
      <c r="I74" s="211"/>
      <c r="J74" s="209"/>
      <c r="K74" s="50"/>
      <c r="L74" s="49"/>
      <c r="M74" s="49"/>
      <c r="N74" s="49"/>
      <c r="O74" s="49"/>
      <c r="P74" s="49"/>
      <c r="Q74" s="157"/>
      <c r="R74" s="157"/>
      <c r="S74" s="157"/>
      <c r="T74" s="157"/>
      <c r="U74" s="157"/>
      <c r="V74" s="157"/>
      <c r="W74" s="157"/>
      <c r="X74" s="438"/>
      <c r="Y74" s="439"/>
      <c r="Z74" s="439"/>
      <c r="AA74" s="439"/>
      <c r="AB74" s="439"/>
      <c r="AC74" s="439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77"/>
      <c r="AP74" s="177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CG74" s="42"/>
      <c r="CH74" s="42"/>
      <c r="CI74" s="42"/>
      <c r="CJ74" s="42"/>
      <c r="CK74" s="42"/>
      <c r="CL74" s="42"/>
    </row>
    <row r="75" spans="1:90" ht="16.149999999999999" customHeight="1" x14ac:dyDescent="0.2">
      <c r="A75" s="613" t="s">
        <v>77</v>
      </c>
      <c r="B75" s="613"/>
      <c r="C75" s="213"/>
      <c r="D75" s="214"/>
      <c r="E75" s="213"/>
      <c r="F75" s="215"/>
      <c r="G75" s="216"/>
      <c r="H75" s="214"/>
      <c r="I75" s="216"/>
      <c r="J75" s="214"/>
      <c r="K75" s="50"/>
      <c r="L75" s="49"/>
      <c r="M75" s="49"/>
      <c r="N75" s="49"/>
      <c r="O75" s="49"/>
      <c r="P75" s="49"/>
      <c r="Q75" s="157"/>
      <c r="R75" s="157"/>
      <c r="S75" s="157"/>
      <c r="T75" s="157"/>
      <c r="U75" s="157"/>
      <c r="V75" s="157"/>
      <c r="W75" s="157"/>
      <c r="X75" s="438"/>
      <c r="Y75" s="439"/>
      <c r="Z75" s="439"/>
      <c r="AA75" s="439"/>
      <c r="AB75" s="439"/>
      <c r="AC75" s="439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77"/>
      <c r="AP75" s="177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CG75" s="42"/>
      <c r="CH75" s="42"/>
      <c r="CI75" s="42"/>
      <c r="CJ75" s="42"/>
      <c r="CK75" s="42"/>
      <c r="CL75" s="42"/>
    </row>
    <row r="76" spans="1:90" ht="16.149999999999999" customHeight="1" x14ac:dyDescent="0.2">
      <c r="A76" s="613" t="s">
        <v>78</v>
      </c>
      <c r="B76" s="613"/>
      <c r="C76" s="213"/>
      <c r="D76" s="214"/>
      <c r="E76" s="213"/>
      <c r="F76" s="215"/>
      <c r="G76" s="216"/>
      <c r="H76" s="214"/>
      <c r="I76" s="216"/>
      <c r="J76" s="214"/>
      <c r="K76" s="50"/>
      <c r="L76" s="49"/>
      <c r="M76" s="49"/>
      <c r="N76" s="49"/>
      <c r="O76" s="49"/>
      <c r="P76" s="49"/>
      <c r="Q76" s="157"/>
      <c r="R76" s="157"/>
      <c r="S76" s="157"/>
      <c r="T76" s="157"/>
      <c r="U76" s="157"/>
      <c r="V76" s="157"/>
      <c r="W76" s="157"/>
      <c r="X76" s="438"/>
      <c r="Y76" s="439"/>
      <c r="Z76" s="439"/>
      <c r="AA76" s="439"/>
      <c r="AB76" s="439"/>
      <c r="AC76" s="439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77"/>
      <c r="AP76" s="177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CG76" s="42"/>
      <c r="CH76" s="42"/>
      <c r="CI76" s="42"/>
      <c r="CJ76" s="42"/>
      <c r="CK76" s="42"/>
      <c r="CL76" s="42"/>
    </row>
    <row r="77" spans="1:90" ht="16.149999999999999" customHeight="1" x14ac:dyDescent="0.2">
      <c r="A77" s="614" t="s">
        <v>79</v>
      </c>
      <c r="B77" s="614"/>
      <c r="C77" s="9"/>
      <c r="D77" s="190"/>
      <c r="E77" s="9"/>
      <c r="F77" s="218"/>
      <c r="G77" s="12"/>
      <c r="H77" s="190"/>
      <c r="I77" s="12"/>
      <c r="J77" s="190"/>
      <c r="K77" s="50"/>
      <c r="L77" s="49"/>
      <c r="M77" s="49"/>
      <c r="N77" s="49"/>
      <c r="O77" s="49"/>
      <c r="P77" s="49"/>
      <c r="Q77" s="157"/>
      <c r="R77" s="157"/>
      <c r="S77" s="157"/>
      <c r="T77" s="157"/>
      <c r="U77" s="157"/>
      <c r="V77" s="157"/>
      <c r="W77" s="157"/>
      <c r="X77" s="438"/>
      <c r="Y77" s="439"/>
      <c r="Z77" s="439"/>
      <c r="AA77" s="439"/>
      <c r="AB77" s="439"/>
      <c r="AC77" s="439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77"/>
      <c r="AP77" s="177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CG77" s="42"/>
      <c r="CH77" s="42"/>
      <c r="CI77" s="42"/>
      <c r="CJ77" s="42"/>
      <c r="CK77" s="42"/>
      <c r="CL77" s="42"/>
    </row>
    <row r="78" spans="1:90" ht="31.15" customHeight="1" x14ac:dyDescent="0.2">
      <c r="A78" s="219" t="s">
        <v>80</v>
      </c>
      <c r="B78" s="220"/>
      <c r="C78" s="221"/>
      <c r="D78" s="221"/>
      <c r="E78" s="221"/>
      <c r="F78" s="221"/>
      <c r="G78" s="221"/>
      <c r="H78" s="221"/>
      <c r="I78" s="222"/>
      <c r="J78" s="220"/>
      <c r="K78" s="197"/>
      <c r="L78" s="197"/>
      <c r="M78" s="49"/>
      <c r="N78" s="223"/>
      <c r="O78" s="157"/>
      <c r="P78" s="157"/>
      <c r="Q78" s="157"/>
      <c r="R78" s="157"/>
      <c r="S78" s="157"/>
      <c r="T78" s="157"/>
      <c r="U78" s="157"/>
      <c r="V78" s="175"/>
      <c r="W78" s="157"/>
      <c r="X78" s="441"/>
      <c r="Y78" s="441"/>
      <c r="Z78" s="441"/>
      <c r="AA78" s="441"/>
      <c r="AB78" s="441"/>
      <c r="AC78" s="441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77"/>
      <c r="AP78" s="177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CG78" s="42"/>
      <c r="CH78" s="42"/>
      <c r="CI78" s="42"/>
      <c r="CJ78" s="42"/>
      <c r="CK78" s="42"/>
      <c r="CL78" s="42"/>
    </row>
    <row r="79" spans="1:90" ht="31.15" customHeight="1" x14ac:dyDescent="0.2">
      <c r="A79" s="130" t="s">
        <v>81</v>
      </c>
      <c r="B79" s="225"/>
      <c r="C79" s="225"/>
      <c r="D79" s="225"/>
      <c r="E79" s="226"/>
      <c r="F79" s="226"/>
      <c r="G79" s="226"/>
      <c r="H79" s="226"/>
      <c r="I79" s="227"/>
      <c r="J79" s="227"/>
      <c r="K79" s="228"/>
      <c r="L79" s="227"/>
      <c r="M79" s="229"/>
      <c r="N79" s="229"/>
      <c r="O79" s="157"/>
      <c r="P79" s="157"/>
      <c r="Q79" s="157"/>
      <c r="R79" s="157"/>
      <c r="S79" s="157"/>
      <c r="T79" s="157"/>
      <c r="U79" s="157"/>
      <c r="V79" s="438"/>
      <c r="W79" s="442"/>
      <c r="X79" s="441"/>
      <c r="Y79" s="441"/>
      <c r="Z79" s="441"/>
      <c r="AA79" s="441"/>
      <c r="AB79" s="441"/>
      <c r="AC79" s="441"/>
      <c r="AD79" s="157"/>
      <c r="AE79" s="157"/>
      <c r="AF79" s="157"/>
      <c r="AG79" s="157"/>
      <c r="AH79" s="441"/>
      <c r="AI79" s="441"/>
      <c r="AJ79" s="441"/>
      <c r="AK79" s="441"/>
      <c r="AL79" s="157"/>
      <c r="AM79" s="157"/>
      <c r="AN79" s="157"/>
      <c r="AO79" s="157"/>
      <c r="AP79" s="157"/>
      <c r="CG79" s="42"/>
      <c r="CH79" s="42"/>
      <c r="CI79" s="42"/>
      <c r="CJ79" s="42"/>
      <c r="CK79" s="42"/>
      <c r="CL79" s="42"/>
    </row>
    <row r="80" spans="1:90" ht="24.6" customHeight="1" x14ac:dyDescent="0.2">
      <c r="A80" s="671" t="s">
        <v>82</v>
      </c>
      <c r="B80" s="671" t="s">
        <v>83</v>
      </c>
      <c r="C80" s="672" t="s">
        <v>84</v>
      </c>
      <c r="D80" s="673" t="s">
        <v>85</v>
      </c>
      <c r="E80" s="444"/>
      <c r="F80" s="445"/>
      <c r="G80" s="446"/>
      <c r="H80" s="446"/>
      <c r="I80" s="157"/>
      <c r="J80" s="157"/>
      <c r="K80" s="157"/>
      <c r="L80" s="157"/>
      <c r="M80" s="157"/>
      <c r="N80" s="157"/>
      <c r="O80" s="157"/>
      <c r="P80" s="157"/>
      <c r="Q80" s="175"/>
      <c r="R80" s="157"/>
      <c r="S80" s="157"/>
      <c r="T80" s="157"/>
      <c r="U80" s="59"/>
      <c r="V80" s="447"/>
      <c r="W80" s="447"/>
      <c r="X80" s="60"/>
      <c r="Y80" s="60"/>
      <c r="Z80" s="235"/>
      <c r="AA80" s="235"/>
      <c r="AB80" s="235"/>
      <c r="AC80" s="157"/>
      <c r="AD80" s="157"/>
      <c r="AE80" s="157"/>
      <c r="AF80" s="157"/>
      <c r="AG80" s="59"/>
      <c r="AH80" s="447"/>
      <c r="AI80" s="447"/>
      <c r="AJ80" s="447"/>
      <c r="AK80" s="448"/>
      <c r="CG80" s="42"/>
      <c r="CH80" s="42"/>
      <c r="CI80" s="42"/>
      <c r="CJ80" s="42"/>
      <c r="CK80" s="42"/>
      <c r="CL80" s="42"/>
    </row>
    <row r="81" spans="1:90" ht="24.6" customHeight="1" x14ac:dyDescent="0.2">
      <c r="A81" s="565"/>
      <c r="B81" s="565"/>
      <c r="C81" s="616"/>
      <c r="D81" s="580"/>
      <c r="E81" s="56"/>
      <c r="F81" s="157"/>
      <c r="G81" s="157"/>
      <c r="H81" s="237"/>
      <c r="I81" s="238"/>
      <c r="J81" s="238"/>
      <c r="K81" s="157"/>
      <c r="L81" s="157"/>
      <c r="M81" s="157"/>
      <c r="N81" s="157"/>
      <c r="O81" s="157"/>
      <c r="P81" s="157"/>
      <c r="Q81" s="157"/>
      <c r="R81" s="157"/>
      <c r="S81" s="175"/>
      <c r="T81" s="157"/>
      <c r="U81" s="157"/>
      <c r="V81" s="441"/>
      <c r="W81" s="447"/>
      <c r="X81" s="447"/>
      <c r="Y81" s="447"/>
      <c r="Z81" s="447"/>
      <c r="AA81" s="447"/>
      <c r="AB81" s="441"/>
      <c r="AC81" s="157"/>
      <c r="AD81" s="157"/>
      <c r="AE81" s="157"/>
      <c r="AF81" s="157"/>
      <c r="AG81" s="157"/>
      <c r="AH81" s="441"/>
      <c r="AI81" s="447"/>
      <c r="AJ81" s="447"/>
      <c r="AK81" s="448"/>
      <c r="CG81" s="42"/>
      <c r="CH81" s="42"/>
      <c r="CI81" s="42"/>
      <c r="CJ81" s="42"/>
      <c r="CK81" s="42"/>
      <c r="CL81" s="42"/>
    </row>
    <row r="82" spans="1:90" ht="16.149999999999999" customHeight="1" x14ac:dyDescent="0.2">
      <c r="A82" s="239" t="s">
        <v>86</v>
      </c>
      <c r="B82" s="240">
        <v>115</v>
      </c>
      <c r="C82" s="241">
        <v>13</v>
      </c>
      <c r="D82" s="242"/>
      <c r="E82" s="56"/>
      <c r="F82" s="157"/>
      <c r="G82" s="157"/>
      <c r="H82" s="237"/>
      <c r="I82" s="238"/>
      <c r="J82" s="238"/>
      <c r="K82" s="157"/>
      <c r="L82" s="157"/>
      <c r="M82" s="157"/>
      <c r="N82" s="157"/>
      <c r="O82" s="157"/>
      <c r="P82" s="157"/>
      <c r="Q82" s="157"/>
      <c r="R82" s="157"/>
      <c r="S82" s="175"/>
      <c r="T82" s="157"/>
      <c r="U82" s="157"/>
      <c r="V82" s="441"/>
      <c r="W82" s="447"/>
      <c r="X82" s="447"/>
      <c r="Y82" s="447"/>
      <c r="Z82" s="447"/>
      <c r="AA82" s="447"/>
      <c r="AB82" s="441"/>
      <c r="AC82" s="157"/>
      <c r="AD82" s="157"/>
      <c r="AE82" s="157"/>
      <c r="AF82" s="157"/>
      <c r="AG82" s="157"/>
      <c r="AH82" s="441"/>
      <c r="AI82" s="447"/>
      <c r="AJ82" s="447"/>
      <c r="AK82" s="448"/>
      <c r="CG82" s="42"/>
      <c r="CH82" s="42"/>
      <c r="CI82" s="42"/>
      <c r="CJ82" s="42"/>
      <c r="CK82" s="42"/>
      <c r="CL82" s="42"/>
    </row>
    <row r="83" spans="1:90" ht="16.149999999999999" customHeight="1" x14ac:dyDescent="0.2">
      <c r="A83" s="243" t="s">
        <v>87</v>
      </c>
      <c r="B83" s="244">
        <v>92</v>
      </c>
      <c r="C83" s="245">
        <v>51</v>
      </c>
      <c r="D83" s="246">
        <v>16</v>
      </c>
      <c r="E83" s="56"/>
      <c r="F83" s="157"/>
      <c r="G83" s="157"/>
      <c r="H83" s="237"/>
      <c r="I83" s="238"/>
      <c r="J83" s="238"/>
      <c r="K83" s="157"/>
      <c r="L83" s="157"/>
      <c r="M83" s="157"/>
      <c r="N83" s="157"/>
      <c r="O83" s="157"/>
      <c r="P83" s="157"/>
      <c r="Q83" s="157"/>
      <c r="R83" s="157"/>
      <c r="S83" s="175"/>
      <c r="T83" s="157"/>
      <c r="U83" s="157"/>
      <c r="V83" s="441"/>
      <c r="W83" s="447"/>
      <c r="X83" s="447"/>
      <c r="Y83" s="447"/>
      <c r="Z83" s="447"/>
      <c r="AA83" s="447"/>
      <c r="AB83" s="441"/>
      <c r="AC83" s="157"/>
      <c r="AD83" s="157"/>
      <c r="AE83" s="157"/>
      <c r="AF83" s="157"/>
      <c r="AG83" s="157"/>
      <c r="AH83" s="441"/>
      <c r="AI83" s="447"/>
      <c r="AJ83" s="447"/>
      <c r="AK83" s="448"/>
      <c r="CG83" s="42"/>
      <c r="CH83" s="42"/>
      <c r="CI83" s="42"/>
      <c r="CJ83" s="42"/>
      <c r="CK83" s="42"/>
      <c r="CL83" s="42"/>
    </row>
    <row r="84" spans="1:90" ht="27.75" customHeight="1" x14ac:dyDescent="0.2">
      <c r="A84" s="247" t="s">
        <v>88</v>
      </c>
      <c r="B84" s="248"/>
      <c r="C84" s="249"/>
      <c r="D84" s="250"/>
      <c r="E84" s="56"/>
      <c r="F84" s="157"/>
      <c r="G84" s="157"/>
      <c r="H84" s="237"/>
      <c r="I84" s="238"/>
      <c r="J84" s="238"/>
      <c r="K84" s="157"/>
      <c r="L84" s="157"/>
      <c r="M84" s="157"/>
      <c r="N84" s="157"/>
      <c r="O84" s="157"/>
      <c r="P84" s="157"/>
      <c r="Q84" s="157"/>
      <c r="R84" s="157"/>
      <c r="S84" s="175"/>
      <c r="T84" s="157"/>
      <c r="U84" s="157"/>
      <c r="V84" s="441"/>
      <c r="W84" s="447"/>
      <c r="X84" s="447"/>
      <c r="Y84" s="447"/>
      <c r="Z84" s="447"/>
      <c r="AA84" s="447"/>
      <c r="AB84" s="441"/>
      <c r="AC84" s="157"/>
      <c r="AD84" s="157"/>
      <c r="AE84" s="157"/>
      <c r="AF84" s="157"/>
      <c r="AG84" s="157"/>
      <c r="AH84" s="441"/>
      <c r="AI84" s="447"/>
      <c r="AJ84" s="447"/>
      <c r="AK84" s="448"/>
      <c r="CG84" s="42"/>
      <c r="CH84" s="42"/>
      <c r="CI84" s="42"/>
      <c r="CJ84" s="42"/>
      <c r="CK84" s="42"/>
      <c r="CL84" s="42"/>
    </row>
    <row r="85" spans="1:90" ht="27.75" customHeight="1" x14ac:dyDescent="0.2">
      <c r="A85" s="247" t="s">
        <v>89</v>
      </c>
      <c r="B85" s="248"/>
      <c r="C85" s="249"/>
      <c r="D85" s="250"/>
      <c r="E85" s="56"/>
      <c r="F85" s="157"/>
      <c r="G85" s="157"/>
      <c r="H85" s="237"/>
      <c r="I85" s="238"/>
      <c r="J85" s="238"/>
      <c r="K85" s="157"/>
      <c r="L85" s="157"/>
      <c r="M85" s="157"/>
      <c r="N85" s="157"/>
      <c r="O85" s="157"/>
      <c r="P85" s="157"/>
      <c r="Q85" s="157"/>
      <c r="R85" s="157"/>
      <c r="S85" s="175"/>
      <c r="T85" s="157"/>
      <c r="U85" s="157"/>
      <c r="V85" s="441"/>
      <c r="W85" s="447"/>
      <c r="X85" s="447"/>
      <c r="Y85" s="447"/>
      <c r="Z85" s="447"/>
      <c r="AA85" s="447"/>
      <c r="AB85" s="441"/>
      <c r="AC85" s="157"/>
      <c r="AD85" s="157"/>
      <c r="AE85" s="157"/>
      <c r="AF85" s="157"/>
      <c r="AG85" s="157"/>
      <c r="AH85" s="441"/>
      <c r="AI85" s="447"/>
      <c r="AJ85" s="447"/>
      <c r="AK85" s="448"/>
      <c r="CG85" s="42"/>
      <c r="CH85" s="42"/>
      <c r="CI85" s="42"/>
      <c r="CJ85" s="42"/>
      <c r="CK85" s="42"/>
      <c r="CL85" s="42"/>
    </row>
    <row r="86" spans="1:90" ht="18" customHeight="1" x14ac:dyDescent="0.2">
      <c r="A86" s="251" t="s">
        <v>90</v>
      </c>
      <c r="B86" s="248"/>
      <c r="C86" s="249"/>
      <c r="D86" s="250"/>
      <c r="E86" s="56"/>
      <c r="F86" s="157"/>
      <c r="G86" s="157"/>
      <c r="H86" s="237"/>
      <c r="I86" s="238"/>
      <c r="J86" s="238"/>
      <c r="K86" s="157"/>
      <c r="L86" s="157"/>
      <c r="M86" s="157"/>
      <c r="N86" s="157"/>
      <c r="O86" s="157"/>
      <c r="P86" s="157"/>
      <c r="Q86" s="157"/>
      <c r="R86" s="157"/>
      <c r="S86" s="175"/>
      <c r="T86" s="157"/>
      <c r="U86" s="157"/>
      <c r="V86" s="441"/>
      <c r="W86" s="447"/>
      <c r="X86" s="447"/>
      <c r="Y86" s="447"/>
      <c r="Z86" s="447"/>
      <c r="AA86" s="447"/>
      <c r="AB86" s="441"/>
      <c r="AC86" s="157"/>
      <c r="AD86" s="157"/>
      <c r="AE86" s="157"/>
      <c r="AF86" s="157"/>
      <c r="AG86" s="157"/>
      <c r="AH86" s="441"/>
      <c r="AI86" s="447"/>
      <c r="AJ86" s="447"/>
      <c r="AK86" s="448"/>
      <c r="CG86" s="42"/>
      <c r="CH86" s="42"/>
      <c r="CI86" s="42"/>
      <c r="CJ86" s="42"/>
      <c r="CK86" s="42"/>
      <c r="CL86" s="42"/>
    </row>
    <row r="87" spans="1:90" ht="27.75" customHeight="1" x14ac:dyDescent="0.2">
      <c r="A87" s="252" t="s">
        <v>91</v>
      </c>
      <c r="B87" s="248"/>
      <c r="C87" s="249"/>
      <c r="D87" s="250"/>
      <c r="E87" s="56"/>
      <c r="F87" s="157"/>
      <c r="G87" s="157"/>
      <c r="H87" s="237"/>
      <c r="I87" s="238"/>
      <c r="J87" s="238"/>
      <c r="K87" s="157"/>
      <c r="L87" s="157"/>
      <c r="M87" s="157"/>
      <c r="N87" s="157"/>
      <c r="O87" s="157"/>
      <c r="P87" s="157"/>
      <c r="Q87" s="157"/>
      <c r="R87" s="157"/>
      <c r="S87" s="175"/>
      <c r="T87" s="157"/>
      <c r="U87" s="157"/>
      <c r="V87" s="441"/>
      <c r="W87" s="447"/>
      <c r="X87" s="447"/>
      <c r="Y87" s="447"/>
      <c r="Z87" s="447"/>
      <c r="AA87" s="447"/>
      <c r="AB87" s="441"/>
      <c r="AC87" s="157"/>
      <c r="AD87" s="157"/>
      <c r="AE87" s="157"/>
      <c r="AF87" s="157"/>
      <c r="AG87" s="157"/>
      <c r="AH87" s="441"/>
      <c r="AI87" s="447"/>
      <c r="AJ87" s="447"/>
      <c r="AK87" s="448"/>
      <c r="CG87" s="42"/>
      <c r="CH87" s="42"/>
      <c r="CI87" s="42"/>
      <c r="CJ87" s="42"/>
      <c r="CK87" s="42"/>
      <c r="CL87" s="42"/>
    </row>
    <row r="88" spans="1:90" ht="27.75" customHeight="1" x14ac:dyDescent="0.2">
      <c r="A88" s="252" t="s">
        <v>92</v>
      </c>
      <c r="B88" s="248"/>
      <c r="C88" s="249"/>
      <c r="D88" s="250"/>
      <c r="E88" s="56"/>
      <c r="F88" s="157"/>
      <c r="G88" s="157"/>
      <c r="H88" s="237"/>
      <c r="I88" s="238"/>
      <c r="J88" s="238"/>
      <c r="K88" s="157"/>
      <c r="L88" s="157"/>
      <c r="M88" s="157"/>
      <c r="N88" s="157"/>
      <c r="O88" s="157"/>
      <c r="P88" s="157"/>
      <c r="Q88" s="157"/>
      <c r="R88" s="157"/>
      <c r="S88" s="175"/>
      <c r="T88" s="157"/>
      <c r="U88" s="157"/>
      <c r="V88" s="441"/>
      <c r="W88" s="447"/>
      <c r="X88" s="447"/>
      <c r="Y88" s="447"/>
      <c r="Z88" s="447"/>
      <c r="AA88" s="447"/>
      <c r="AB88" s="441"/>
      <c r="AC88" s="157"/>
      <c r="AD88" s="157"/>
      <c r="AE88" s="157"/>
      <c r="AF88" s="157"/>
      <c r="AG88" s="157"/>
      <c r="AH88" s="441"/>
      <c r="AI88" s="447"/>
      <c r="AJ88" s="253"/>
      <c r="AK88" s="254"/>
      <c r="CG88" s="42"/>
      <c r="CH88" s="42"/>
      <c r="CI88" s="42"/>
      <c r="CJ88" s="42"/>
      <c r="CK88" s="42"/>
      <c r="CL88" s="42"/>
    </row>
    <row r="89" spans="1:90" ht="27.75" customHeight="1" x14ac:dyDescent="0.2">
      <c r="A89" s="255" t="s">
        <v>93</v>
      </c>
      <c r="B89" s="256"/>
      <c r="C89" s="257"/>
      <c r="D89" s="258"/>
      <c r="E89" s="56"/>
      <c r="F89" s="157"/>
      <c r="G89" s="157"/>
      <c r="H89" s="237"/>
      <c r="I89" s="238"/>
      <c r="J89" s="238"/>
      <c r="K89" s="157"/>
      <c r="L89" s="157"/>
      <c r="M89" s="157"/>
      <c r="N89" s="157"/>
      <c r="O89" s="157"/>
      <c r="P89" s="157"/>
      <c r="Q89" s="157"/>
      <c r="R89" s="157"/>
      <c r="S89" s="175"/>
      <c r="T89" s="157"/>
      <c r="U89" s="157"/>
      <c r="V89" s="441"/>
      <c r="W89" s="447"/>
      <c r="X89" s="447"/>
      <c r="Y89" s="447"/>
      <c r="Z89" s="447"/>
      <c r="AA89" s="447"/>
      <c r="AB89" s="441"/>
      <c r="AC89" s="157"/>
      <c r="AD89" s="157"/>
      <c r="AE89" s="157"/>
      <c r="AF89" s="157"/>
      <c r="AG89" s="157"/>
      <c r="AH89" s="441"/>
      <c r="AI89" s="383"/>
      <c r="AJ89" s="447"/>
      <c r="AK89" s="448"/>
      <c r="AL89" s="448"/>
      <c r="AM89" s="448"/>
      <c r="AN89" s="448"/>
      <c r="AO89" s="448"/>
      <c r="AP89" s="448"/>
      <c r="AQ89" s="448"/>
      <c r="CG89" s="42"/>
      <c r="CH89" s="42"/>
      <c r="CI89" s="42"/>
      <c r="CJ89" s="42"/>
      <c r="CK89" s="42"/>
      <c r="CL89" s="42"/>
    </row>
    <row r="90" spans="1:90" ht="31.15" customHeight="1" x14ac:dyDescent="0.2">
      <c r="A90" s="260" t="s">
        <v>94</v>
      </c>
      <c r="B90" s="197"/>
      <c r="C90" s="197"/>
      <c r="D90" s="197"/>
      <c r="E90" s="144"/>
      <c r="F90" s="197"/>
      <c r="G90" s="197"/>
      <c r="H90" s="157"/>
      <c r="I90" s="157"/>
      <c r="J90" s="157"/>
      <c r="K90" s="23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438"/>
      <c r="W90" s="441"/>
      <c r="X90" s="441"/>
      <c r="Y90" s="441"/>
      <c r="Z90" s="441"/>
      <c r="AA90" s="441"/>
      <c r="AB90" s="441"/>
      <c r="AC90" s="157"/>
      <c r="AD90" s="157"/>
      <c r="AE90" s="157"/>
      <c r="AF90" s="157"/>
      <c r="AG90" s="157"/>
      <c r="AH90" s="157"/>
      <c r="AI90" s="157"/>
      <c r="AJ90" s="441"/>
      <c r="AK90" s="441"/>
      <c r="AL90" s="441"/>
      <c r="AM90" s="441"/>
      <c r="AN90" s="441"/>
      <c r="AO90" s="441"/>
      <c r="AP90" s="441"/>
      <c r="AQ90" s="448"/>
      <c r="CG90" s="42"/>
      <c r="CH90" s="42"/>
      <c r="CI90" s="42"/>
      <c r="CJ90" s="42"/>
      <c r="CK90" s="42"/>
      <c r="CL90" s="42"/>
    </row>
    <row r="91" spans="1:90" ht="16.149999999999999" customHeight="1" x14ac:dyDescent="0.2">
      <c r="A91" s="671" t="s">
        <v>95</v>
      </c>
      <c r="B91" s="671" t="s">
        <v>96</v>
      </c>
      <c r="C91" s="674" t="s">
        <v>97</v>
      </c>
      <c r="D91" s="675"/>
      <c r="E91" s="1"/>
      <c r="F91" s="49"/>
      <c r="G91" s="157"/>
      <c r="H91" s="157"/>
      <c r="I91" s="157"/>
      <c r="J91" s="237"/>
      <c r="K91" s="261"/>
      <c r="L91" s="238"/>
      <c r="M91" s="157"/>
      <c r="N91" s="157"/>
      <c r="O91" s="157"/>
      <c r="P91" s="157"/>
      <c r="Q91" s="157"/>
      <c r="R91" s="157"/>
      <c r="S91" s="157"/>
      <c r="T91" s="157"/>
      <c r="U91" s="175"/>
      <c r="V91" s="441"/>
      <c r="W91" s="441"/>
      <c r="X91" s="441"/>
      <c r="Y91" s="439"/>
      <c r="Z91" s="439"/>
      <c r="AA91" s="439"/>
      <c r="AB91" s="439"/>
      <c r="AC91" s="262"/>
      <c r="AD91" s="441"/>
      <c r="AE91" s="157"/>
      <c r="AF91" s="157"/>
      <c r="AG91" s="157"/>
      <c r="AH91" s="157"/>
      <c r="AI91" s="157"/>
      <c r="AJ91" s="441"/>
      <c r="AK91" s="439"/>
      <c r="AL91" s="439"/>
      <c r="AM91" s="439"/>
      <c r="AN91" s="439"/>
      <c r="AO91" s="439"/>
      <c r="AP91" s="439"/>
      <c r="AQ91" s="448"/>
      <c r="CG91" s="42"/>
      <c r="CH91" s="42"/>
      <c r="CI91" s="42"/>
      <c r="CJ91" s="42"/>
      <c r="CK91" s="42"/>
      <c r="CL91" s="42"/>
    </row>
    <row r="92" spans="1:90" ht="27.75" customHeight="1" x14ac:dyDescent="0.2">
      <c r="A92" s="565"/>
      <c r="B92" s="565"/>
      <c r="C92" s="202" t="s">
        <v>98</v>
      </c>
      <c r="D92" s="449" t="s">
        <v>99</v>
      </c>
      <c r="E92" s="1"/>
      <c r="F92" s="49"/>
      <c r="G92" s="157"/>
      <c r="H92" s="157"/>
      <c r="I92" s="157"/>
      <c r="J92" s="237"/>
      <c r="K92" s="261"/>
      <c r="L92" s="238"/>
      <c r="M92" s="157"/>
      <c r="N92" s="157"/>
      <c r="O92" s="157"/>
      <c r="P92" s="157"/>
      <c r="Q92" s="157"/>
      <c r="R92" s="157"/>
      <c r="S92" s="157"/>
      <c r="T92" s="157"/>
      <c r="U92" s="175"/>
      <c r="V92" s="441"/>
      <c r="W92" s="441"/>
      <c r="X92" s="441"/>
      <c r="Y92" s="439"/>
      <c r="Z92" s="439"/>
      <c r="AA92" s="439"/>
      <c r="AB92" s="439"/>
      <c r="AC92" s="262"/>
      <c r="AD92" s="441"/>
      <c r="AE92" s="157"/>
      <c r="AF92" s="157"/>
      <c r="AG92" s="157"/>
      <c r="AH92" s="157"/>
      <c r="AI92" s="157"/>
      <c r="AJ92" s="441"/>
      <c r="AK92" s="439"/>
      <c r="AL92" s="439"/>
      <c r="AM92" s="439"/>
      <c r="AN92" s="439"/>
      <c r="AO92" s="439"/>
      <c r="AP92" s="439"/>
      <c r="AQ92" s="448"/>
      <c r="CG92" s="42"/>
      <c r="CH92" s="42"/>
      <c r="CI92" s="42"/>
      <c r="CJ92" s="42"/>
      <c r="CK92" s="42"/>
      <c r="CL92" s="42"/>
    </row>
    <row r="93" spans="1:90" ht="16.149999999999999" customHeight="1" x14ac:dyDescent="0.2">
      <c r="A93" s="414" t="s">
        <v>100</v>
      </c>
      <c r="B93" s="22">
        <v>1</v>
      </c>
      <c r="C93" s="3"/>
      <c r="D93" s="4"/>
      <c r="E93" s="1"/>
      <c r="F93" s="49"/>
      <c r="G93" s="157"/>
      <c r="H93" s="157"/>
      <c r="I93" s="157"/>
      <c r="J93" s="237"/>
      <c r="K93" s="264"/>
      <c r="L93" s="238"/>
      <c r="M93" s="157"/>
      <c r="N93" s="157"/>
      <c r="O93" s="157"/>
      <c r="P93" s="157"/>
      <c r="Q93" s="157"/>
      <c r="R93" s="157"/>
      <c r="S93" s="157"/>
      <c r="T93" s="157"/>
      <c r="U93" s="175"/>
      <c r="V93" s="441"/>
      <c r="W93" s="441"/>
      <c r="X93" s="441"/>
      <c r="Y93" s="439"/>
      <c r="Z93" s="439"/>
      <c r="AA93" s="439"/>
      <c r="AB93" s="439"/>
      <c r="AC93" s="262"/>
      <c r="AD93" s="441"/>
      <c r="AE93" s="157"/>
      <c r="AF93" s="157"/>
      <c r="AG93" s="157"/>
      <c r="AH93" s="157"/>
      <c r="AI93" s="157"/>
      <c r="AJ93" s="441"/>
      <c r="AK93" s="439"/>
      <c r="AL93" s="439"/>
      <c r="AM93" s="439"/>
      <c r="AN93" s="439"/>
      <c r="AO93" s="439"/>
      <c r="AP93" s="439"/>
      <c r="AQ93" s="448"/>
      <c r="CG93" s="42"/>
      <c r="CH93" s="42"/>
      <c r="CI93" s="42"/>
      <c r="CJ93" s="42"/>
      <c r="CK93" s="42"/>
      <c r="CL93" s="42"/>
    </row>
    <row r="94" spans="1:90" ht="16.149999999999999" customHeight="1" x14ac:dyDescent="0.2">
      <c r="A94" s="406" t="s">
        <v>101</v>
      </c>
      <c r="B94" s="16"/>
      <c r="C94" s="7"/>
      <c r="D94" s="14"/>
      <c r="E94" s="1"/>
      <c r="F94" s="49"/>
      <c r="G94" s="157"/>
      <c r="H94" s="157"/>
      <c r="I94" s="157"/>
      <c r="J94" s="237"/>
      <c r="K94" s="264"/>
      <c r="L94" s="238"/>
      <c r="M94" s="157"/>
      <c r="N94" s="157"/>
      <c r="O94" s="157"/>
      <c r="P94" s="157"/>
      <c r="Q94" s="157"/>
      <c r="R94" s="157"/>
      <c r="S94" s="157"/>
      <c r="T94" s="157"/>
      <c r="U94" s="175"/>
      <c r="V94" s="441"/>
      <c r="W94" s="441"/>
      <c r="X94" s="441"/>
      <c r="Y94" s="439"/>
      <c r="Z94" s="439"/>
      <c r="AA94" s="439"/>
      <c r="AB94" s="439"/>
      <c r="AC94" s="262"/>
      <c r="AD94" s="441"/>
      <c r="AE94" s="157"/>
      <c r="AF94" s="157"/>
      <c r="AG94" s="157"/>
      <c r="AH94" s="157"/>
      <c r="AI94" s="157"/>
      <c r="AJ94" s="441"/>
      <c r="AK94" s="439"/>
      <c r="AL94" s="439"/>
      <c r="AM94" s="439"/>
      <c r="AN94" s="439"/>
      <c r="AO94" s="439"/>
      <c r="AP94" s="439"/>
      <c r="AQ94" s="448"/>
      <c r="CG94" s="42"/>
      <c r="CH94" s="42"/>
      <c r="CI94" s="42"/>
      <c r="CJ94" s="42"/>
      <c r="CK94" s="42"/>
      <c r="CL94" s="42"/>
    </row>
    <row r="95" spans="1:90" ht="16.149999999999999" customHeight="1" x14ac:dyDescent="0.2">
      <c r="A95" s="406" t="s">
        <v>102</v>
      </c>
      <c r="B95" s="16"/>
      <c r="C95" s="7"/>
      <c r="D95" s="14"/>
      <c r="E95" s="1"/>
      <c r="F95" s="49"/>
      <c r="G95" s="157"/>
      <c r="H95" s="157"/>
      <c r="I95" s="157"/>
      <c r="J95" s="157"/>
      <c r="K95" s="265"/>
      <c r="L95" s="238"/>
      <c r="M95" s="157"/>
      <c r="N95" s="157"/>
      <c r="O95" s="157"/>
      <c r="P95" s="157"/>
      <c r="Q95" s="157"/>
      <c r="R95" s="157"/>
      <c r="S95" s="157"/>
      <c r="T95" s="157"/>
      <c r="U95" s="175"/>
      <c r="V95" s="441"/>
      <c r="W95" s="441"/>
      <c r="X95" s="441"/>
      <c r="Y95" s="439"/>
      <c r="Z95" s="439"/>
      <c r="AA95" s="439"/>
      <c r="AB95" s="439"/>
      <c r="AC95" s="262"/>
      <c r="AD95" s="441"/>
      <c r="AE95" s="157"/>
      <c r="AF95" s="157"/>
      <c r="AG95" s="157"/>
      <c r="AH95" s="157"/>
      <c r="AI95" s="157"/>
      <c r="AJ95" s="441"/>
      <c r="AK95" s="439"/>
      <c r="AL95" s="439"/>
      <c r="AM95" s="439"/>
      <c r="AN95" s="439"/>
      <c r="AO95" s="439"/>
      <c r="AP95" s="439"/>
      <c r="AQ95" s="448"/>
      <c r="CG95" s="42"/>
      <c r="CH95" s="42"/>
      <c r="CI95" s="42"/>
      <c r="CJ95" s="42"/>
      <c r="CK95" s="42"/>
      <c r="CL95" s="42"/>
    </row>
    <row r="96" spans="1:90" ht="16.149999999999999" customHeight="1" x14ac:dyDescent="0.2">
      <c r="A96" s="406" t="s">
        <v>103</v>
      </c>
      <c r="B96" s="16"/>
      <c r="C96" s="7"/>
      <c r="D96" s="14"/>
      <c r="E96" s="1"/>
      <c r="F96" s="49"/>
      <c r="G96" s="157"/>
      <c r="H96" s="157"/>
      <c r="I96" s="157"/>
      <c r="J96" s="157"/>
      <c r="K96" s="265"/>
      <c r="L96" s="238"/>
      <c r="M96" s="157"/>
      <c r="N96" s="157"/>
      <c r="O96" s="157"/>
      <c r="P96" s="157"/>
      <c r="Q96" s="157"/>
      <c r="R96" s="157"/>
      <c r="S96" s="157"/>
      <c r="T96" s="157"/>
      <c r="U96" s="175"/>
      <c r="V96" s="441"/>
      <c r="W96" s="441"/>
      <c r="X96" s="441"/>
      <c r="Y96" s="439"/>
      <c r="Z96" s="439"/>
      <c r="AA96" s="439"/>
      <c r="AB96" s="439"/>
      <c r="AC96" s="262"/>
      <c r="AD96" s="441"/>
      <c r="AE96" s="157"/>
      <c r="AF96" s="157"/>
      <c r="AG96" s="157"/>
      <c r="AH96" s="157"/>
      <c r="AI96" s="157"/>
      <c r="AJ96" s="441"/>
      <c r="AK96" s="439"/>
      <c r="AL96" s="439"/>
      <c r="AM96" s="439"/>
      <c r="AN96" s="439"/>
      <c r="AO96" s="439"/>
      <c r="AP96" s="439"/>
      <c r="AQ96" s="448"/>
      <c r="CG96" s="42"/>
      <c r="CH96" s="42"/>
      <c r="CI96" s="42"/>
      <c r="CJ96" s="42"/>
      <c r="CK96" s="42"/>
      <c r="CL96" s="42"/>
    </row>
    <row r="97" spans="1:90" ht="16.149999999999999" customHeight="1" x14ac:dyDescent="0.2">
      <c r="A97" s="406" t="s">
        <v>104</v>
      </c>
      <c r="B97" s="16"/>
      <c r="C97" s="7"/>
      <c r="D97" s="14"/>
      <c r="E97" s="1"/>
      <c r="F97" s="49"/>
      <c r="G97" s="157"/>
      <c r="H97" s="157"/>
      <c r="I97" s="157"/>
      <c r="J97" s="157"/>
      <c r="K97" s="265"/>
      <c r="L97" s="238"/>
      <c r="M97" s="157"/>
      <c r="N97" s="157"/>
      <c r="O97" s="157"/>
      <c r="P97" s="157"/>
      <c r="Q97" s="157"/>
      <c r="R97" s="157"/>
      <c r="S97" s="157"/>
      <c r="T97" s="157"/>
      <c r="U97" s="175"/>
      <c r="V97" s="441"/>
      <c r="W97" s="441"/>
      <c r="X97" s="441"/>
      <c r="Y97" s="439"/>
      <c r="Z97" s="439"/>
      <c r="AA97" s="439"/>
      <c r="AB97" s="439"/>
      <c r="AC97" s="262"/>
      <c r="AD97" s="441"/>
      <c r="AE97" s="157"/>
      <c r="AF97" s="157"/>
      <c r="AG97" s="157"/>
      <c r="AH97" s="157"/>
      <c r="AI97" s="157"/>
      <c r="AJ97" s="441"/>
      <c r="AK97" s="439"/>
      <c r="AL97" s="439"/>
      <c r="AM97" s="439"/>
      <c r="AN97" s="439"/>
      <c r="AO97" s="439"/>
      <c r="AP97" s="439"/>
      <c r="AQ97" s="448"/>
      <c r="CG97" s="42"/>
      <c r="CH97" s="42"/>
      <c r="CI97" s="42"/>
      <c r="CJ97" s="42"/>
      <c r="CK97" s="42"/>
      <c r="CL97" s="42"/>
    </row>
    <row r="98" spans="1:90" ht="16.149999999999999" customHeight="1" x14ac:dyDescent="0.2">
      <c r="A98" s="450" t="s">
        <v>17</v>
      </c>
      <c r="B98" s="451">
        <f>SUM(B93:B97)</f>
        <v>1</v>
      </c>
      <c r="C98" s="268">
        <f>SUM(C93:C97)</f>
        <v>0</v>
      </c>
      <c r="D98" s="452">
        <f>SUM(D93:D97)</f>
        <v>0</v>
      </c>
      <c r="E98" s="1"/>
      <c r="F98" s="49"/>
      <c r="G98" s="157"/>
      <c r="H98" s="157"/>
      <c r="I98" s="157"/>
      <c r="J98" s="157"/>
      <c r="K98" s="265"/>
      <c r="L98" s="238"/>
      <c r="M98" s="157"/>
      <c r="N98" s="157"/>
      <c r="O98" s="157"/>
      <c r="P98" s="157"/>
      <c r="Q98" s="157"/>
      <c r="R98" s="157"/>
      <c r="S98" s="157"/>
      <c r="T98" s="157"/>
      <c r="U98" s="175"/>
      <c r="V98" s="441"/>
      <c r="W98" s="441"/>
      <c r="X98" s="441"/>
      <c r="Y98" s="439"/>
      <c r="Z98" s="439"/>
      <c r="AA98" s="439"/>
      <c r="AB98" s="439"/>
      <c r="AC98" s="262"/>
      <c r="AD98" s="441"/>
      <c r="AE98" s="157"/>
      <c r="AF98" s="157"/>
      <c r="AG98" s="157"/>
      <c r="AH98" s="157"/>
      <c r="AI98" s="157"/>
      <c r="AJ98" s="441"/>
      <c r="AK98" s="439"/>
      <c r="AL98" s="439"/>
      <c r="AM98" s="439"/>
      <c r="AN98" s="439"/>
      <c r="AO98" s="439"/>
      <c r="AP98" s="439"/>
      <c r="AQ98" s="448"/>
      <c r="CG98" s="42"/>
      <c r="CH98" s="42"/>
      <c r="CI98" s="42"/>
      <c r="CJ98" s="42"/>
      <c r="CK98" s="42"/>
      <c r="CL98" s="42"/>
    </row>
    <row r="99" spans="1:90" ht="31.15" customHeight="1" x14ac:dyDescent="0.2">
      <c r="A99" s="270" t="s">
        <v>105</v>
      </c>
      <c r="B99" s="271"/>
      <c r="C99" s="271"/>
      <c r="D99" s="271"/>
      <c r="E99" s="272"/>
      <c r="F99" s="272"/>
      <c r="G99" s="273"/>
      <c r="H99" s="273"/>
      <c r="I99" s="273"/>
      <c r="J99" s="88"/>
      <c r="K99" s="89"/>
      <c r="L99" s="88"/>
      <c r="M99" s="88"/>
      <c r="N99" s="157"/>
      <c r="O99" s="157"/>
      <c r="P99" s="157"/>
      <c r="Q99" s="157"/>
      <c r="R99" s="157"/>
      <c r="S99" s="157"/>
      <c r="T99" s="157"/>
      <c r="U99" s="438"/>
      <c r="V99" s="441"/>
      <c r="W99" s="441"/>
      <c r="X99" s="441"/>
      <c r="Y99" s="441"/>
      <c r="Z99" s="441"/>
      <c r="AA99" s="441"/>
      <c r="AB99" s="274"/>
      <c r="AC99" s="441"/>
      <c r="AD99" s="157"/>
      <c r="AE99" s="157"/>
      <c r="AF99" s="157"/>
      <c r="AG99" s="157"/>
      <c r="AH99" s="157"/>
      <c r="AI99" s="441"/>
      <c r="AJ99" s="441"/>
      <c r="AK99" s="441"/>
      <c r="AL99" s="441"/>
      <c r="AM99" s="441"/>
      <c r="AN99" s="441"/>
      <c r="AO99" s="441"/>
      <c r="AP99" s="448"/>
      <c r="CG99" s="42"/>
      <c r="CH99" s="42"/>
      <c r="CI99" s="42"/>
      <c r="CJ99" s="42"/>
      <c r="CK99" s="42"/>
      <c r="CL99" s="42"/>
    </row>
    <row r="100" spans="1:90" ht="16.149999999999999" customHeight="1" x14ac:dyDescent="0.2">
      <c r="A100" s="676" t="s">
        <v>19</v>
      </c>
      <c r="B100" s="677" t="s">
        <v>28</v>
      </c>
      <c r="C100" s="678"/>
      <c r="D100" s="679"/>
      <c r="E100" s="589" t="s">
        <v>29</v>
      </c>
      <c r="F100" s="590"/>
      <c r="G100" s="590"/>
      <c r="H100" s="590"/>
      <c r="I100" s="590"/>
      <c r="J100" s="590"/>
      <c r="K100" s="590"/>
      <c r="L100" s="590"/>
      <c r="M100" s="590"/>
      <c r="N100" s="454"/>
      <c r="O100" s="157"/>
      <c r="P100" s="157"/>
      <c r="Q100" s="157"/>
      <c r="R100" s="157"/>
      <c r="S100" s="157"/>
      <c r="T100" s="157"/>
      <c r="U100" s="157"/>
      <c r="V100" s="175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441"/>
      <c r="AK100" s="441"/>
      <c r="AL100" s="441"/>
      <c r="AM100" s="441"/>
      <c r="AN100" s="441"/>
      <c r="AO100" s="441"/>
      <c r="AP100" s="441"/>
      <c r="AQ100" s="448"/>
      <c r="CG100" s="42"/>
      <c r="CH100" s="42"/>
      <c r="CI100" s="42"/>
      <c r="CJ100" s="42"/>
      <c r="CK100" s="42"/>
      <c r="CL100" s="42"/>
    </row>
    <row r="101" spans="1:90" ht="16.149999999999999" customHeight="1" x14ac:dyDescent="0.2">
      <c r="A101" s="585"/>
      <c r="B101" s="589"/>
      <c r="C101" s="590"/>
      <c r="D101" s="591"/>
      <c r="E101" s="680" t="s">
        <v>22</v>
      </c>
      <c r="F101" s="681"/>
      <c r="G101" s="680" t="s">
        <v>23</v>
      </c>
      <c r="H101" s="681"/>
      <c r="I101" s="680" t="s">
        <v>24</v>
      </c>
      <c r="J101" s="681"/>
      <c r="K101" s="680" t="s">
        <v>21</v>
      </c>
      <c r="L101" s="681"/>
      <c r="M101" s="680" t="s">
        <v>20</v>
      </c>
      <c r="N101" s="681"/>
      <c r="O101" s="157"/>
      <c r="P101" s="157"/>
      <c r="Q101" s="157"/>
      <c r="R101" s="157"/>
      <c r="S101" s="157"/>
      <c r="T101" s="157"/>
      <c r="U101" s="157"/>
      <c r="V101" s="157"/>
      <c r="W101" s="175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441"/>
      <c r="AK101" s="441"/>
      <c r="AL101" s="441"/>
      <c r="AM101" s="441"/>
      <c r="AN101" s="441"/>
      <c r="AO101" s="441"/>
      <c r="AP101" s="441"/>
      <c r="AQ101" s="448"/>
      <c r="CG101" s="42"/>
      <c r="CH101" s="42"/>
      <c r="CI101" s="42"/>
      <c r="CJ101" s="42"/>
      <c r="CK101" s="42"/>
      <c r="CL101" s="42"/>
    </row>
    <row r="102" spans="1:90" ht="16.149999999999999" customHeight="1" x14ac:dyDescent="0.2">
      <c r="A102" s="569"/>
      <c r="B102" s="76" t="s">
        <v>14</v>
      </c>
      <c r="C102" s="13" t="s">
        <v>15</v>
      </c>
      <c r="D102" s="405" t="s">
        <v>16</v>
      </c>
      <c r="E102" s="32" t="s">
        <v>15</v>
      </c>
      <c r="F102" s="455" t="s">
        <v>16</v>
      </c>
      <c r="G102" s="32" t="s">
        <v>15</v>
      </c>
      <c r="H102" s="455" t="s">
        <v>16</v>
      </c>
      <c r="I102" s="32" t="s">
        <v>15</v>
      </c>
      <c r="J102" s="455" t="s">
        <v>16</v>
      </c>
      <c r="K102" s="32" t="s">
        <v>15</v>
      </c>
      <c r="L102" s="455" t="s">
        <v>16</v>
      </c>
      <c r="M102" s="32" t="s">
        <v>15</v>
      </c>
      <c r="N102" s="455" t="s">
        <v>16</v>
      </c>
      <c r="O102" s="276"/>
      <c r="P102" s="157"/>
      <c r="Q102" s="265"/>
      <c r="R102" s="157"/>
      <c r="S102" s="157"/>
      <c r="T102" s="157"/>
      <c r="U102" s="157"/>
      <c r="V102" s="157"/>
      <c r="W102" s="157"/>
      <c r="X102" s="157"/>
      <c r="Y102" s="157"/>
      <c r="Z102" s="157"/>
      <c r="AA102" s="175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CG102" s="42"/>
      <c r="CH102" s="42"/>
      <c r="CI102" s="42"/>
      <c r="CJ102" s="42"/>
      <c r="CK102" s="42"/>
      <c r="CL102" s="42"/>
    </row>
    <row r="103" spans="1:90" ht="16.149999999999999" customHeight="1" x14ac:dyDescent="0.2">
      <c r="A103" s="64" t="s">
        <v>106</v>
      </c>
      <c r="B103" s="90">
        <f>SUM(C103:D103)</f>
        <v>0</v>
      </c>
      <c r="C103" s="91">
        <f>SUM(E103+G103+I103+K103+M103)</f>
        <v>0</v>
      </c>
      <c r="D103" s="2">
        <f>SUM(F103+H103+J103+L103+N103)</f>
        <v>0</v>
      </c>
      <c r="E103" s="277"/>
      <c r="F103" s="278"/>
      <c r="G103" s="277"/>
      <c r="H103" s="278"/>
      <c r="I103" s="277"/>
      <c r="J103" s="279"/>
      <c r="K103" s="277"/>
      <c r="L103" s="279"/>
      <c r="M103" s="280"/>
      <c r="N103" s="279"/>
      <c r="O103" s="456"/>
      <c r="P103" s="157"/>
      <c r="Q103" s="265"/>
      <c r="R103" s="157"/>
      <c r="S103" s="157"/>
      <c r="T103" s="157"/>
      <c r="U103" s="157"/>
      <c r="V103" s="157"/>
      <c r="W103" s="157"/>
      <c r="X103" s="157"/>
      <c r="Y103" s="157"/>
      <c r="Z103" s="157"/>
      <c r="AA103" s="175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CG103" s="42"/>
      <c r="CH103" s="42"/>
      <c r="CI103" s="42"/>
      <c r="CJ103" s="42"/>
      <c r="CK103" s="42"/>
      <c r="CL103" s="42"/>
    </row>
    <row r="104" spans="1:90" ht="25.15" customHeight="1" x14ac:dyDescent="0.2">
      <c r="A104" s="17" t="s">
        <v>107</v>
      </c>
      <c r="B104" s="45">
        <f>SUM(C104:D104)</f>
        <v>0</v>
      </c>
      <c r="C104" s="46">
        <f>SUM(E104+G104+I104+K104+M104)</f>
        <v>0</v>
      </c>
      <c r="D104" s="70">
        <f>SUM(F104+H104+J104+L104+N104)</f>
        <v>0</v>
      </c>
      <c r="E104" s="282"/>
      <c r="F104" s="283"/>
      <c r="G104" s="282"/>
      <c r="H104" s="284"/>
      <c r="I104" s="282"/>
      <c r="J104" s="283"/>
      <c r="K104" s="282"/>
      <c r="L104" s="283"/>
      <c r="M104" s="285"/>
      <c r="N104" s="284"/>
      <c r="O104" s="456"/>
      <c r="P104" s="157"/>
      <c r="Q104" s="265"/>
      <c r="R104" s="157"/>
      <c r="S104" s="157"/>
      <c r="T104" s="157"/>
      <c r="U104" s="157"/>
      <c r="V104" s="157"/>
      <c r="W104" s="157"/>
      <c r="X104" s="157"/>
      <c r="Y104" s="157"/>
      <c r="Z104" s="157"/>
      <c r="AA104" s="175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CG104" s="42"/>
      <c r="CH104" s="42"/>
      <c r="CI104" s="42"/>
      <c r="CJ104" s="42"/>
      <c r="CK104" s="42"/>
      <c r="CL104" s="42"/>
    </row>
    <row r="105" spans="1:90" x14ac:dyDescent="0.2">
      <c r="A105" s="271"/>
      <c r="B105" s="157"/>
      <c r="C105" s="265"/>
      <c r="D105" s="157"/>
      <c r="E105" s="157"/>
      <c r="F105" s="157"/>
      <c r="G105" s="157"/>
      <c r="H105" s="157"/>
      <c r="I105" s="157"/>
      <c r="J105" s="157"/>
      <c r="K105" s="157"/>
      <c r="L105" s="157"/>
      <c r="M105" s="175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</row>
    <row r="106" spans="1:90" x14ac:dyDescent="0.2">
      <c r="O106" s="51"/>
      <c r="P106" s="51"/>
      <c r="Q106" s="51"/>
      <c r="R106" s="51"/>
      <c r="S106" s="51"/>
    </row>
    <row r="107" spans="1:90" x14ac:dyDescent="0.2">
      <c r="O107" s="51"/>
      <c r="P107" s="51"/>
      <c r="Q107" s="51"/>
      <c r="R107" s="51"/>
      <c r="S107" s="51"/>
    </row>
    <row r="108" spans="1:90" x14ac:dyDescent="0.2">
      <c r="O108" s="51"/>
      <c r="P108" s="51"/>
      <c r="Q108" s="51"/>
      <c r="R108" s="51"/>
      <c r="S108" s="51"/>
    </row>
    <row r="109" spans="1:90" x14ac:dyDescent="0.2">
      <c r="O109" s="51"/>
      <c r="P109" s="51"/>
      <c r="Q109" s="51"/>
      <c r="R109" s="51"/>
      <c r="S109" s="51"/>
    </row>
    <row r="110" spans="1:90" x14ac:dyDescent="0.2">
      <c r="O110" s="51"/>
      <c r="P110" s="51"/>
      <c r="Q110" s="51"/>
      <c r="R110" s="51"/>
      <c r="S110" s="51"/>
    </row>
    <row r="111" spans="1:90" x14ac:dyDescent="0.2">
      <c r="O111" s="51"/>
      <c r="P111" s="51"/>
      <c r="Q111" s="51"/>
      <c r="R111" s="51"/>
      <c r="S111" s="51"/>
    </row>
    <row r="185" spans="1:104" ht="14.25" customHeight="1" x14ac:dyDescent="0.2"/>
    <row r="186" spans="1:104" s="52" customFormat="1" ht="16.5" hidden="1" customHeight="1" x14ac:dyDescent="0.2">
      <c r="A186" s="52">
        <f>SUM(C23,C24:C26,C30,C43:C44,C49:C70,B103:B104,B82:D89,B98,C35:C38,C74:J77)</f>
        <v>1154</v>
      </c>
      <c r="B186" s="52">
        <f>SUM(CG8:CL104)</f>
        <v>0</v>
      </c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</row>
    <row r="187" spans="1:104" ht="16.5" customHeight="1" x14ac:dyDescent="0.2"/>
    <row r="188" spans="1:104" ht="15.6" customHeight="1" x14ac:dyDescent="0.2"/>
  </sheetData>
  <mergeCells count="124">
    <mergeCell ref="A80:A81"/>
    <mergeCell ref="B80:B81"/>
    <mergeCell ref="C80:C81"/>
    <mergeCell ref="D80:D81"/>
    <mergeCell ref="B91:B92"/>
    <mergeCell ref="C91:D91"/>
    <mergeCell ref="A100:A102"/>
    <mergeCell ref="B100:D101"/>
    <mergeCell ref="E100:M100"/>
    <mergeCell ref="E101:F101"/>
    <mergeCell ref="G101:H101"/>
    <mergeCell ref="I101:J101"/>
    <mergeCell ref="K101:L101"/>
    <mergeCell ref="M101:N101"/>
    <mergeCell ref="A91:A92"/>
    <mergeCell ref="A72:B73"/>
    <mergeCell ref="C72:D72"/>
    <mergeCell ref="E72:F72"/>
    <mergeCell ref="G72:H72"/>
    <mergeCell ref="I72:J72"/>
    <mergeCell ref="A74:B74"/>
    <mergeCell ref="A75:B75"/>
    <mergeCell ref="A76:B76"/>
    <mergeCell ref="A77:B77"/>
    <mergeCell ref="AN46:AN48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F28:AG28"/>
    <mergeCell ref="AH28:AI28"/>
    <mergeCell ref="AJ28:AK28"/>
    <mergeCell ref="AL28:AM28"/>
    <mergeCell ref="C40:E41"/>
    <mergeCell ref="F40:AM40"/>
    <mergeCell ref="AN40:AN42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13:A23"/>
    <mergeCell ref="A25:A26"/>
    <mergeCell ref="A28:A29"/>
    <mergeCell ref="B28:B29"/>
    <mergeCell ref="C28:E28"/>
    <mergeCell ref="F28:G28"/>
    <mergeCell ref="H28:I28"/>
    <mergeCell ref="J28:K28"/>
    <mergeCell ref="L28:M28"/>
    <mergeCell ref="A6:W6"/>
    <mergeCell ref="A10:A12"/>
    <mergeCell ref="B10:B12"/>
    <mergeCell ref="C10:E11"/>
    <mergeCell ref="F10:AM10"/>
    <mergeCell ref="AN10:AN12"/>
    <mergeCell ref="AO10:AO12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49:A54"/>
    <mergeCell ref="A55:A56"/>
    <mergeCell ref="A57:A60"/>
    <mergeCell ref="A61:A62"/>
    <mergeCell ref="A63:A64"/>
    <mergeCell ref="A65:A70"/>
    <mergeCell ref="C33:C34"/>
    <mergeCell ref="A33:A34"/>
    <mergeCell ref="B33:B34"/>
    <mergeCell ref="A35:A36"/>
    <mergeCell ref="A37:A38"/>
    <mergeCell ref="A40:B42"/>
    <mergeCell ref="A45:M45"/>
    <mergeCell ref="A46:B48"/>
    <mergeCell ref="C46:E47"/>
    <mergeCell ref="F46:AM46"/>
  </mergeCells>
  <dataValidations count="2">
    <dataValidation allowBlank="1" showInputMessage="1" showErrorMessage="1" errorTitle="ERROR" error="Por Favor ingrese solo Números." sqref="E105:N1048576 K71:N102 C78:D81 A1:A1048576 B98:D1048576 B90:D92 F31:AM42 F45:AN48 F71:J73 E78:J102 D1:E73 F27:AM29 O71:AN1048576 C39:C73 C1:C34 AN27:AN42 B31:B81 B1:B29 F23:AO23 AP1:XFD1048576 AO27:AO1048576 F1:AO12" xr:uid="{17683FC7-B457-4A6D-B1A9-C780E07D8033}"/>
    <dataValidation type="whole" allowBlank="1" showInputMessage="1" showErrorMessage="1" errorTitle="Error de ingreso" error="Debe ingresar sólo números enteros positivos." sqref="F13:AO22 F24:AO26 B30 F30:AM30 F43:AN44 C35:C38 F49:AN70 C74:J77 B82:D89 B93:D97 E103:N104" xr:uid="{A58FF4E5-2C05-46F6-B173-DB16718F05B4}">
      <formula1>0</formula1>
      <formula2>1000000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Z18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8.140625" style="37" customWidth="1"/>
    <col min="2" max="2" width="23.28515625" style="37" customWidth="1"/>
    <col min="3" max="3" width="14.85546875" style="37" customWidth="1"/>
    <col min="4" max="4" width="16.28515625" style="37" customWidth="1"/>
    <col min="5" max="73" width="11.42578125" style="37"/>
    <col min="74" max="75" width="12.140625" style="37" customWidth="1"/>
    <col min="76" max="77" width="12.140625" style="38" customWidth="1"/>
    <col min="78" max="78" width="12.28515625" style="38" customWidth="1"/>
    <col min="79" max="104" width="12.28515625" style="39" hidden="1" customWidth="1"/>
    <col min="105" max="105" width="12.28515625" style="37" customWidth="1"/>
    <col min="106" max="16384" width="11.42578125" style="37"/>
  </cols>
  <sheetData>
    <row r="1" spans="1:90" ht="16.149999999999999" customHeight="1" x14ac:dyDescent="0.2">
      <c r="A1" s="36" t="s">
        <v>0</v>
      </c>
    </row>
    <row r="2" spans="1:90" ht="16.149999999999999" customHeight="1" x14ac:dyDescent="0.2">
      <c r="A2" s="36" t="str">
        <f>CONCATENATE("COMUNA: ",[8]NOMBRE!B2," - ","( ",[8]NOMBRE!C2,[8]NOMBRE!D2,[8]NOMBRE!E2,[8]NOMBRE!F2,[8]NOMBRE!G2," )")</f>
        <v>COMUNA: LINARES - ( 07401 )</v>
      </c>
    </row>
    <row r="3" spans="1:90" ht="16.149999999999999" customHeight="1" x14ac:dyDescent="0.2">
      <c r="A3" s="36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</row>
    <row r="4" spans="1:90" ht="16.149999999999999" customHeight="1" x14ac:dyDescent="0.2">
      <c r="A4" s="36" t="str">
        <f>CONCATENATE("MES: ",[8]NOMBRE!B6," - ","( ",[8]NOMBRE!C6,[8]NOMBRE!D6," )")</f>
        <v>MES: JULIO - ( 07 )</v>
      </c>
    </row>
    <row r="5" spans="1:90" ht="16.149999999999999" customHeight="1" x14ac:dyDescent="0.2">
      <c r="A5" s="36" t="str">
        <f>CONCATENATE("AÑO: ",[8]NOMBRE!B7)</f>
        <v>AÑO: 2018</v>
      </c>
    </row>
    <row r="6" spans="1:90" ht="15" x14ac:dyDescent="0.2">
      <c r="A6" s="584" t="s">
        <v>30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spans="1:90" ht="15" x14ac:dyDescent="0.2">
      <c r="A7" s="431"/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1:90" ht="31.15" customHeight="1" x14ac:dyDescent="0.2">
      <c r="A8" s="103" t="s">
        <v>31</v>
      </c>
      <c r="B8" s="104"/>
      <c r="C8" s="105"/>
      <c r="D8" s="105"/>
      <c r="E8" s="105"/>
      <c r="F8" s="105"/>
      <c r="G8" s="105"/>
      <c r="H8" s="105"/>
      <c r="I8" s="106"/>
      <c r="J8" s="104"/>
      <c r="K8" s="107"/>
      <c r="L8" s="105"/>
      <c r="M8" s="56"/>
      <c r="N8" s="56"/>
      <c r="O8" s="56"/>
      <c r="P8" s="56"/>
      <c r="Q8" s="56"/>
      <c r="R8" s="56"/>
      <c r="S8" s="56"/>
      <c r="T8" s="56"/>
      <c r="U8" s="56"/>
      <c r="V8" s="108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CG8" s="42"/>
      <c r="CH8" s="42"/>
      <c r="CI8" s="42"/>
      <c r="CJ8" s="42"/>
      <c r="CK8" s="42"/>
      <c r="CL8" s="42"/>
    </row>
    <row r="9" spans="1:90" ht="31.15" customHeight="1" x14ac:dyDescent="0.2">
      <c r="A9" s="109" t="s">
        <v>32</v>
      </c>
      <c r="B9" s="110"/>
      <c r="C9" s="110"/>
      <c r="D9" s="110"/>
      <c r="E9" s="110"/>
      <c r="F9" s="110"/>
      <c r="G9" s="110"/>
      <c r="H9" s="110"/>
      <c r="I9" s="110"/>
      <c r="J9" s="110"/>
      <c r="K9" s="111"/>
      <c r="L9" s="110"/>
      <c r="M9" s="112"/>
      <c r="N9" s="112"/>
      <c r="O9" s="56"/>
      <c r="P9" s="56"/>
      <c r="Q9" s="56"/>
      <c r="R9" s="56"/>
      <c r="S9" s="56"/>
      <c r="T9" s="56"/>
      <c r="U9" s="56"/>
      <c r="V9" s="108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8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CG9" s="42"/>
      <c r="CH9" s="42"/>
      <c r="CI9" s="42"/>
      <c r="CJ9" s="42"/>
      <c r="CK9" s="42"/>
      <c r="CL9" s="42"/>
    </row>
    <row r="10" spans="1:90" ht="25.15" customHeight="1" x14ac:dyDescent="0.2">
      <c r="A10" s="676" t="s">
        <v>19</v>
      </c>
      <c r="B10" s="676" t="s">
        <v>33</v>
      </c>
      <c r="C10" s="677" t="s">
        <v>28</v>
      </c>
      <c r="D10" s="678"/>
      <c r="E10" s="679"/>
      <c r="F10" s="680" t="s">
        <v>29</v>
      </c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3"/>
      <c r="AL10" s="633"/>
      <c r="AM10" s="681"/>
      <c r="AN10" s="679" t="s">
        <v>1</v>
      </c>
      <c r="AO10" s="686" t="s">
        <v>18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CG10" s="42"/>
      <c r="CH10" s="42"/>
      <c r="CI10" s="42"/>
      <c r="CJ10" s="42"/>
      <c r="CK10" s="42"/>
      <c r="CL10" s="42"/>
    </row>
    <row r="11" spans="1:90" ht="19.5" customHeight="1" x14ac:dyDescent="0.2">
      <c r="A11" s="585"/>
      <c r="B11" s="585"/>
      <c r="C11" s="589"/>
      <c r="D11" s="590"/>
      <c r="E11" s="591"/>
      <c r="F11" s="680" t="s">
        <v>22</v>
      </c>
      <c r="G11" s="681"/>
      <c r="H11" s="680" t="s">
        <v>23</v>
      </c>
      <c r="I11" s="681"/>
      <c r="J11" s="680" t="s">
        <v>24</v>
      </c>
      <c r="K11" s="681"/>
      <c r="L11" s="680" t="s">
        <v>21</v>
      </c>
      <c r="M11" s="681"/>
      <c r="N11" s="680" t="s">
        <v>20</v>
      </c>
      <c r="O11" s="681"/>
      <c r="P11" s="687" t="s">
        <v>2</v>
      </c>
      <c r="Q11" s="688"/>
      <c r="R11" s="687" t="s">
        <v>3</v>
      </c>
      <c r="S11" s="688"/>
      <c r="T11" s="687" t="s">
        <v>4</v>
      </c>
      <c r="U11" s="688"/>
      <c r="V11" s="687" t="s">
        <v>5</v>
      </c>
      <c r="W11" s="688"/>
      <c r="X11" s="687" t="s">
        <v>6</v>
      </c>
      <c r="Y11" s="688"/>
      <c r="Z11" s="687" t="s">
        <v>7</v>
      </c>
      <c r="AA11" s="688"/>
      <c r="AB11" s="687" t="s">
        <v>8</v>
      </c>
      <c r="AC11" s="688"/>
      <c r="AD11" s="687" t="s">
        <v>9</v>
      </c>
      <c r="AE11" s="688"/>
      <c r="AF11" s="687" t="s">
        <v>10</v>
      </c>
      <c r="AG11" s="688"/>
      <c r="AH11" s="687" t="s">
        <v>11</v>
      </c>
      <c r="AI11" s="688"/>
      <c r="AJ11" s="687" t="s">
        <v>12</v>
      </c>
      <c r="AK11" s="688"/>
      <c r="AL11" s="687" t="s">
        <v>13</v>
      </c>
      <c r="AM11" s="688"/>
      <c r="AN11" s="595"/>
      <c r="AO11" s="597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CG11" s="42"/>
      <c r="CH11" s="42"/>
      <c r="CI11" s="42"/>
      <c r="CJ11" s="42"/>
      <c r="CK11" s="42"/>
      <c r="CL11" s="42"/>
    </row>
    <row r="12" spans="1:90" ht="19.5" customHeight="1" x14ac:dyDescent="0.2">
      <c r="A12" s="569"/>
      <c r="B12" s="569"/>
      <c r="C12" s="470" t="s">
        <v>14</v>
      </c>
      <c r="D12" s="326" t="s">
        <v>15</v>
      </c>
      <c r="E12" s="433" t="s">
        <v>16</v>
      </c>
      <c r="F12" s="32" t="s">
        <v>15</v>
      </c>
      <c r="G12" s="433" t="s">
        <v>16</v>
      </c>
      <c r="H12" s="32" t="s">
        <v>15</v>
      </c>
      <c r="I12" s="433" t="s">
        <v>16</v>
      </c>
      <c r="J12" s="32" t="s">
        <v>15</v>
      </c>
      <c r="K12" s="433" t="s">
        <v>16</v>
      </c>
      <c r="L12" s="32" t="s">
        <v>15</v>
      </c>
      <c r="M12" s="433" t="s">
        <v>16</v>
      </c>
      <c r="N12" s="32" t="s">
        <v>15</v>
      </c>
      <c r="O12" s="433" t="s">
        <v>16</v>
      </c>
      <c r="P12" s="32" t="s">
        <v>15</v>
      </c>
      <c r="Q12" s="433" t="s">
        <v>16</v>
      </c>
      <c r="R12" s="32" t="s">
        <v>15</v>
      </c>
      <c r="S12" s="433" t="s">
        <v>16</v>
      </c>
      <c r="T12" s="32" t="s">
        <v>15</v>
      </c>
      <c r="U12" s="433" t="s">
        <v>16</v>
      </c>
      <c r="V12" s="32" t="s">
        <v>15</v>
      </c>
      <c r="W12" s="433" t="s">
        <v>16</v>
      </c>
      <c r="X12" s="32" t="s">
        <v>15</v>
      </c>
      <c r="Y12" s="433" t="s">
        <v>16</v>
      </c>
      <c r="Z12" s="32" t="s">
        <v>15</v>
      </c>
      <c r="AA12" s="433" t="s">
        <v>16</v>
      </c>
      <c r="AB12" s="32" t="s">
        <v>15</v>
      </c>
      <c r="AC12" s="433" t="s">
        <v>16</v>
      </c>
      <c r="AD12" s="32" t="s">
        <v>15</v>
      </c>
      <c r="AE12" s="433" t="s">
        <v>16</v>
      </c>
      <c r="AF12" s="32" t="s">
        <v>15</v>
      </c>
      <c r="AG12" s="433" t="s">
        <v>16</v>
      </c>
      <c r="AH12" s="32" t="s">
        <v>15</v>
      </c>
      <c r="AI12" s="433" t="s">
        <v>16</v>
      </c>
      <c r="AJ12" s="32" t="s">
        <v>15</v>
      </c>
      <c r="AK12" s="433" t="s">
        <v>16</v>
      </c>
      <c r="AL12" s="32" t="s">
        <v>15</v>
      </c>
      <c r="AM12" s="433" t="s">
        <v>16</v>
      </c>
      <c r="AN12" s="591"/>
      <c r="AO12" s="598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CG12" s="42"/>
      <c r="CH12" s="42"/>
      <c r="CI12" s="42"/>
      <c r="CJ12" s="42"/>
      <c r="CK12" s="42"/>
      <c r="CL12" s="42"/>
    </row>
    <row r="13" spans="1:90" ht="16.149999999999999" customHeight="1" x14ac:dyDescent="0.2">
      <c r="A13" s="682" t="s">
        <v>34</v>
      </c>
      <c r="B13" s="65" t="s">
        <v>35</v>
      </c>
      <c r="C13" s="90">
        <f t="shared" ref="C13:C26" si="0">SUM(D13+E13)</f>
        <v>0</v>
      </c>
      <c r="D13" s="91">
        <f t="shared" ref="D13:D26" si="1">SUM(F13+H13+J13+L13+N13+P13+R13+T13+V13+X13+Z13+AB13+AD13+AF13+AH13+AJ13+AL13)</f>
        <v>0</v>
      </c>
      <c r="E13" s="2">
        <f t="shared" ref="E13:E26" si="2">SUM(G13+I13+K13+M13+O13+Q13+S13+U13+W13+Y13+AA13+AC13+AE13+AG13+AI13+AK13+AM13)</f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5">
        <v>0</v>
      </c>
      <c r="L13" s="3">
        <v>0</v>
      </c>
      <c r="M13" s="5">
        <v>0</v>
      </c>
      <c r="N13" s="3">
        <v>0</v>
      </c>
      <c r="O13" s="5">
        <v>0</v>
      </c>
      <c r="P13" s="3">
        <v>0</v>
      </c>
      <c r="Q13" s="5">
        <v>0</v>
      </c>
      <c r="R13" s="3">
        <v>0</v>
      </c>
      <c r="S13" s="5">
        <v>0</v>
      </c>
      <c r="T13" s="3">
        <v>0</v>
      </c>
      <c r="U13" s="5">
        <v>0</v>
      </c>
      <c r="V13" s="3">
        <v>0</v>
      </c>
      <c r="W13" s="5">
        <v>0</v>
      </c>
      <c r="X13" s="3">
        <v>0</v>
      </c>
      <c r="Y13" s="5">
        <v>0</v>
      </c>
      <c r="Z13" s="3">
        <v>0</v>
      </c>
      <c r="AA13" s="5">
        <v>0</v>
      </c>
      <c r="AB13" s="3">
        <v>0</v>
      </c>
      <c r="AC13" s="5">
        <v>0</v>
      </c>
      <c r="AD13" s="3">
        <v>0</v>
      </c>
      <c r="AE13" s="5">
        <v>0</v>
      </c>
      <c r="AF13" s="3">
        <v>0</v>
      </c>
      <c r="AG13" s="5">
        <v>0</v>
      </c>
      <c r="AH13" s="3">
        <v>0</v>
      </c>
      <c r="AI13" s="5">
        <v>0</v>
      </c>
      <c r="AJ13" s="3">
        <v>0</v>
      </c>
      <c r="AK13" s="5">
        <v>0</v>
      </c>
      <c r="AL13" s="21">
        <v>0</v>
      </c>
      <c r="AM13" s="5">
        <v>0</v>
      </c>
      <c r="AN13" s="4">
        <v>0</v>
      </c>
      <c r="AO13" s="4">
        <v>0</v>
      </c>
      <c r="AP13" s="6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40"/>
      <c r="BC13" s="40"/>
      <c r="BD13" s="40"/>
      <c r="CB13" s="41"/>
      <c r="CG13" s="42">
        <v>0</v>
      </c>
      <c r="CH13" s="42">
        <v>0</v>
      </c>
      <c r="CI13" s="42">
        <v>0</v>
      </c>
      <c r="CJ13" s="42"/>
      <c r="CK13" s="42"/>
      <c r="CL13" s="42"/>
    </row>
    <row r="14" spans="1:90" ht="16.149999999999999" customHeight="1" x14ac:dyDescent="0.2">
      <c r="A14" s="601"/>
      <c r="B14" s="66" t="s">
        <v>36</v>
      </c>
      <c r="C14" s="114">
        <f t="shared" si="0"/>
        <v>35</v>
      </c>
      <c r="D14" s="115">
        <f t="shared" si="1"/>
        <v>17</v>
      </c>
      <c r="E14" s="69">
        <f t="shared" si="2"/>
        <v>18</v>
      </c>
      <c r="F14" s="7">
        <v>0</v>
      </c>
      <c r="G14" s="14">
        <v>0</v>
      </c>
      <c r="H14" s="7">
        <v>2</v>
      </c>
      <c r="I14" s="14">
        <v>2</v>
      </c>
      <c r="J14" s="7">
        <v>5</v>
      </c>
      <c r="K14" s="8">
        <v>5</v>
      </c>
      <c r="L14" s="7">
        <v>4</v>
      </c>
      <c r="M14" s="8">
        <v>5</v>
      </c>
      <c r="N14" s="7">
        <v>1</v>
      </c>
      <c r="O14" s="8">
        <v>0</v>
      </c>
      <c r="P14" s="7">
        <v>0</v>
      </c>
      <c r="Q14" s="8">
        <v>0</v>
      </c>
      <c r="R14" s="7">
        <v>0</v>
      </c>
      <c r="S14" s="8">
        <v>0</v>
      </c>
      <c r="T14" s="7">
        <v>1</v>
      </c>
      <c r="U14" s="8">
        <v>1</v>
      </c>
      <c r="V14" s="7">
        <v>0</v>
      </c>
      <c r="W14" s="8">
        <v>1</v>
      </c>
      <c r="X14" s="7">
        <v>0</v>
      </c>
      <c r="Y14" s="8">
        <v>0</v>
      </c>
      <c r="Z14" s="7">
        <v>1</v>
      </c>
      <c r="AA14" s="8">
        <v>2</v>
      </c>
      <c r="AB14" s="7">
        <v>0</v>
      </c>
      <c r="AC14" s="8">
        <v>1</v>
      </c>
      <c r="AD14" s="7">
        <v>3</v>
      </c>
      <c r="AE14" s="8">
        <v>0</v>
      </c>
      <c r="AF14" s="7">
        <v>0</v>
      </c>
      <c r="AG14" s="8">
        <v>1</v>
      </c>
      <c r="AH14" s="7">
        <v>0</v>
      </c>
      <c r="AI14" s="8">
        <v>0</v>
      </c>
      <c r="AJ14" s="7">
        <v>0</v>
      </c>
      <c r="AK14" s="8">
        <v>0</v>
      </c>
      <c r="AL14" s="15">
        <v>0</v>
      </c>
      <c r="AM14" s="8">
        <v>0</v>
      </c>
      <c r="AN14" s="14">
        <v>35</v>
      </c>
      <c r="AO14" s="14">
        <v>0</v>
      </c>
      <c r="AP14" s="6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40"/>
      <c r="BC14" s="40"/>
      <c r="BD14" s="40"/>
      <c r="CA14" s="41"/>
      <c r="CB14" s="41"/>
      <c r="CG14" s="42">
        <v>0</v>
      </c>
      <c r="CH14" s="42">
        <v>0</v>
      </c>
      <c r="CI14" s="42">
        <v>0</v>
      </c>
      <c r="CJ14" s="42"/>
      <c r="CK14" s="42"/>
      <c r="CL14" s="42"/>
    </row>
    <row r="15" spans="1:90" ht="16.149999999999999" customHeight="1" x14ac:dyDescent="0.2">
      <c r="A15" s="601"/>
      <c r="B15" s="66" t="s">
        <v>37</v>
      </c>
      <c r="C15" s="114">
        <f t="shared" si="0"/>
        <v>420</v>
      </c>
      <c r="D15" s="115">
        <f t="shared" si="1"/>
        <v>155</v>
      </c>
      <c r="E15" s="69">
        <f t="shared" si="2"/>
        <v>265</v>
      </c>
      <c r="F15" s="7">
        <v>0</v>
      </c>
      <c r="G15" s="14">
        <v>0</v>
      </c>
      <c r="H15" s="7">
        <v>0</v>
      </c>
      <c r="I15" s="14">
        <v>0</v>
      </c>
      <c r="J15" s="7">
        <v>0</v>
      </c>
      <c r="K15" s="8">
        <v>0</v>
      </c>
      <c r="L15" s="7">
        <v>4</v>
      </c>
      <c r="M15" s="8">
        <v>0</v>
      </c>
      <c r="N15" s="7">
        <v>6</v>
      </c>
      <c r="O15" s="8">
        <v>7</v>
      </c>
      <c r="P15" s="7">
        <v>14</v>
      </c>
      <c r="Q15" s="8">
        <v>10</v>
      </c>
      <c r="R15" s="7">
        <v>18</v>
      </c>
      <c r="S15" s="8">
        <v>8</v>
      </c>
      <c r="T15" s="7">
        <v>15</v>
      </c>
      <c r="U15" s="8">
        <v>10</v>
      </c>
      <c r="V15" s="7">
        <v>13</v>
      </c>
      <c r="W15" s="8">
        <v>21</v>
      </c>
      <c r="X15" s="7">
        <v>18</v>
      </c>
      <c r="Y15" s="8">
        <v>30</v>
      </c>
      <c r="Z15" s="7">
        <v>14</v>
      </c>
      <c r="AA15" s="8">
        <v>51</v>
      </c>
      <c r="AB15" s="7">
        <v>20</v>
      </c>
      <c r="AC15" s="8">
        <v>41</v>
      </c>
      <c r="AD15" s="7">
        <v>15</v>
      </c>
      <c r="AE15" s="8">
        <v>38</v>
      </c>
      <c r="AF15" s="7">
        <v>11</v>
      </c>
      <c r="AG15" s="8">
        <v>24</v>
      </c>
      <c r="AH15" s="7">
        <v>4</v>
      </c>
      <c r="AI15" s="8">
        <v>12</v>
      </c>
      <c r="AJ15" s="7">
        <v>2</v>
      </c>
      <c r="AK15" s="8">
        <v>7</v>
      </c>
      <c r="AL15" s="15">
        <v>1</v>
      </c>
      <c r="AM15" s="8">
        <v>6</v>
      </c>
      <c r="AN15" s="14">
        <v>420</v>
      </c>
      <c r="AO15" s="14">
        <v>0</v>
      </c>
      <c r="AP15" s="6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40"/>
      <c r="BC15" s="40"/>
      <c r="BD15" s="40"/>
      <c r="CG15" s="42">
        <v>0</v>
      </c>
      <c r="CH15" s="42">
        <v>0</v>
      </c>
      <c r="CI15" s="42">
        <v>0</v>
      </c>
      <c r="CJ15" s="42"/>
      <c r="CK15" s="42"/>
      <c r="CL15" s="42"/>
    </row>
    <row r="16" spans="1:90" ht="16.149999999999999" customHeight="1" x14ac:dyDescent="0.2">
      <c r="A16" s="601"/>
      <c r="B16" s="66" t="s">
        <v>38</v>
      </c>
      <c r="C16" s="114">
        <f t="shared" si="0"/>
        <v>0</v>
      </c>
      <c r="D16" s="115">
        <f t="shared" si="1"/>
        <v>0</v>
      </c>
      <c r="E16" s="69">
        <f t="shared" si="2"/>
        <v>0</v>
      </c>
      <c r="F16" s="7"/>
      <c r="G16" s="14"/>
      <c r="H16" s="7"/>
      <c r="I16" s="14"/>
      <c r="J16" s="7"/>
      <c r="K16" s="8"/>
      <c r="L16" s="7"/>
      <c r="M16" s="8"/>
      <c r="N16" s="7"/>
      <c r="O16" s="8"/>
      <c r="P16" s="7"/>
      <c r="Q16" s="8"/>
      <c r="R16" s="7"/>
      <c r="S16" s="8"/>
      <c r="T16" s="7"/>
      <c r="U16" s="8"/>
      <c r="V16" s="7"/>
      <c r="W16" s="8"/>
      <c r="X16" s="7"/>
      <c r="Y16" s="8"/>
      <c r="Z16" s="7"/>
      <c r="AA16" s="8"/>
      <c r="AB16" s="7"/>
      <c r="AC16" s="8"/>
      <c r="AD16" s="7"/>
      <c r="AE16" s="8"/>
      <c r="AF16" s="7"/>
      <c r="AG16" s="8"/>
      <c r="AH16" s="7"/>
      <c r="AI16" s="8"/>
      <c r="AJ16" s="7"/>
      <c r="AK16" s="8"/>
      <c r="AL16" s="15"/>
      <c r="AM16" s="8"/>
      <c r="AN16" s="14"/>
      <c r="AO16" s="14"/>
      <c r="AP16" s="6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40"/>
      <c r="BC16" s="40"/>
      <c r="BD16" s="40"/>
      <c r="CB16" s="41"/>
      <c r="CG16" s="42">
        <v>0</v>
      </c>
      <c r="CH16" s="42">
        <v>0</v>
      </c>
      <c r="CI16" s="42">
        <v>0</v>
      </c>
      <c r="CJ16" s="42"/>
      <c r="CK16" s="42"/>
      <c r="CL16" s="42"/>
    </row>
    <row r="17" spans="1:90" ht="16.149999999999999" customHeight="1" x14ac:dyDescent="0.2">
      <c r="A17" s="601"/>
      <c r="B17" s="66" t="s">
        <v>39</v>
      </c>
      <c r="C17" s="114">
        <f t="shared" si="0"/>
        <v>98</v>
      </c>
      <c r="D17" s="115">
        <f t="shared" si="1"/>
        <v>45</v>
      </c>
      <c r="E17" s="69">
        <f t="shared" si="2"/>
        <v>53</v>
      </c>
      <c r="F17" s="7">
        <v>0</v>
      </c>
      <c r="G17" s="14">
        <v>0</v>
      </c>
      <c r="H17" s="7">
        <v>7</v>
      </c>
      <c r="I17" s="14">
        <v>0</v>
      </c>
      <c r="J17" s="7">
        <v>11</v>
      </c>
      <c r="K17" s="8">
        <v>7</v>
      </c>
      <c r="L17" s="7">
        <v>1</v>
      </c>
      <c r="M17" s="8">
        <v>9</v>
      </c>
      <c r="N17" s="7">
        <v>2</v>
      </c>
      <c r="O17" s="8">
        <v>4</v>
      </c>
      <c r="P17" s="7">
        <v>2</v>
      </c>
      <c r="Q17" s="8">
        <v>2</v>
      </c>
      <c r="R17" s="7">
        <v>4</v>
      </c>
      <c r="S17" s="8">
        <v>1</v>
      </c>
      <c r="T17" s="7">
        <v>3</v>
      </c>
      <c r="U17" s="8">
        <v>3</v>
      </c>
      <c r="V17" s="7">
        <v>0</v>
      </c>
      <c r="W17" s="8">
        <v>4</v>
      </c>
      <c r="X17" s="7">
        <v>3</v>
      </c>
      <c r="Y17" s="8">
        <v>3</v>
      </c>
      <c r="Z17" s="7">
        <v>3</v>
      </c>
      <c r="AA17" s="8">
        <v>7</v>
      </c>
      <c r="AB17" s="7">
        <v>6</v>
      </c>
      <c r="AC17" s="8">
        <v>4</v>
      </c>
      <c r="AD17" s="7">
        <v>1</v>
      </c>
      <c r="AE17" s="8">
        <v>6</v>
      </c>
      <c r="AF17" s="7">
        <v>1</v>
      </c>
      <c r="AG17" s="8">
        <v>1</v>
      </c>
      <c r="AH17" s="7">
        <v>1</v>
      </c>
      <c r="AI17" s="8">
        <v>2</v>
      </c>
      <c r="AJ17" s="7">
        <v>0</v>
      </c>
      <c r="AK17" s="8">
        <v>0</v>
      </c>
      <c r="AL17" s="15">
        <v>0</v>
      </c>
      <c r="AM17" s="8">
        <v>0</v>
      </c>
      <c r="AN17" s="14">
        <v>98</v>
      </c>
      <c r="AO17" s="14">
        <v>0</v>
      </c>
      <c r="AP17" s="6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40"/>
      <c r="BC17" s="40"/>
      <c r="BD17" s="40"/>
      <c r="CG17" s="42">
        <v>0</v>
      </c>
      <c r="CH17" s="42">
        <v>0</v>
      </c>
      <c r="CI17" s="42">
        <v>0</v>
      </c>
      <c r="CJ17" s="42"/>
      <c r="CK17" s="42"/>
      <c r="CL17" s="42"/>
    </row>
    <row r="18" spans="1:90" ht="16.149999999999999" customHeight="1" x14ac:dyDescent="0.2">
      <c r="A18" s="601"/>
      <c r="B18" s="66" t="s">
        <v>40</v>
      </c>
      <c r="C18" s="114">
        <f t="shared" si="0"/>
        <v>0</v>
      </c>
      <c r="D18" s="115">
        <f t="shared" si="1"/>
        <v>0</v>
      </c>
      <c r="E18" s="69">
        <f t="shared" si="2"/>
        <v>0</v>
      </c>
      <c r="F18" s="7"/>
      <c r="G18" s="14"/>
      <c r="H18" s="7"/>
      <c r="I18" s="14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15"/>
      <c r="AM18" s="8"/>
      <c r="AN18" s="14"/>
      <c r="AO18" s="14"/>
      <c r="AP18" s="6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40"/>
      <c r="BC18" s="40"/>
      <c r="BD18" s="40"/>
      <c r="CG18" s="42">
        <v>0</v>
      </c>
      <c r="CH18" s="42">
        <v>0</v>
      </c>
      <c r="CI18" s="42">
        <v>0</v>
      </c>
      <c r="CJ18" s="42"/>
      <c r="CK18" s="42"/>
      <c r="CL18" s="42"/>
    </row>
    <row r="19" spans="1:90" ht="16.149999999999999" customHeight="1" x14ac:dyDescent="0.2">
      <c r="A19" s="601"/>
      <c r="B19" s="66" t="s">
        <v>41</v>
      </c>
      <c r="C19" s="116">
        <f t="shared" si="0"/>
        <v>0</v>
      </c>
      <c r="D19" s="117">
        <f t="shared" si="1"/>
        <v>0</v>
      </c>
      <c r="E19" s="23">
        <f t="shared" si="2"/>
        <v>0</v>
      </c>
      <c r="F19" s="24"/>
      <c r="G19" s="25"/>
      <c r="H19" s="24"/>
      <c r="I19" s="25"/>
      <c r="J19" s="24"/>
      <c r="K19" s="26"/>
      <c r="L19" s="24"/>
      <c r="M19" s="26"/>
      <c r="N19" s="24"/>
      <c r="O19" s="26"/>
      <c r="P19" s="24"/>
      <c r="Q19" s="26"/>
      <c r="R19" s="24"/>
      <c r="S19" s="26"/>
      <c r="T19" s="24"/>
      <c r="U19" s="26"/>
      <c r="V19" s="24"/>
      <c r="W19" s="26"/>
      <c r="X19" s="24"/>
      <c r="Y19" s="26"/>
      <c r="Z19" s="24"/>
      <c r="AA19" s="26"/>
      <c r="AB19" s="24"/>
      <c r="AC19" s="26"/>
      <c r="AD19" s="24"/>
      <c r="AE19" s="26"/>
      <c r="AF19" s="24"/>
      <c r="AG19" s="26"/>
      <c r="AH19" s="24"/>
      <c r="AI19" s="26"/>
      <c r="AJ19" s="24"/>
      <c r="AK19" s="26"/>
      <c r="AL19" s="27"/>
      <c r="AM19" s="26"/>
      <c r="AN19" s="25"/>
      <c r="AO19" s="25"/>
      <c r="AP19" s="6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40"/>
      <c r="BC19" s="40"/>
      <c r="BD19" s="40"/>
      <c r="CG19" s="42">
        <v>0</v>
      </c>
      <c r="CH19" s="42">
        <v>0</v>
      </c>
      <c r="CI19" s="42">
        <v>0</v>
      </c>
      <c r="CJ19" s="42"/>
      <c r="CK19" s="42"/>
      <c r="CL19" s="42"/>
    </row>
    <row r="20" spans="1:90" ht="25.15" customHeight="1" x14ac:dyDescent="0.2">
      <c r="A20" s="601"/>
      <c r="B20" s="66" t="s">
        <v>42</v>
      </c>
      <c r="C20" s="116">
        <f t="shared" si="0"/>
        <v>0</v>
      </c>
      <c r="D20" s="117">
        <f t="shared" si="1"/>
        <v>0</v>
      </c>
      <c r="E20" s="23">
        <f t="shared" si="2"/>
        <v>0</v>
      </c>
      <c r="F20" s="24"/>
      <c r="G20" s="25"/>
      <c r="H20" s="24"/>
      <c r="I20" s="25"/>
      <c r="J20" s="24"/>
      <c r="K20" s="26"/>
      <c r="L20" s="24"/>
      <c r="M20" s="26"/>
      <c r="N20" s="24"/>
      <c r="O20" s="26"/>
      <c r="P20" s="24"/>
      <c r="Q20" s="26"/>
      <c r="R20" s="24"/>
      <c r="S20" s="26"/>
      <c r="T20" s="24"/>
      <c r="U20" s="26"/>
      <c r="V20" s="24"/>
      <c r="W20" s="26"/>
      <c r="X20" s="24"/>
      <c r="Y20" s="26"/>
      <c r="Z20" s="24"/>
      <c r="AA20" s="26"/>
      <c r="AB20" s="24"/>
      <c r="AC20" s="26"/>
      <c r="AD20" s="24"/>
      <c r="AE20" s="26"/>
      <c r="AF20" s="24"/>
      <c r="AG20" s="26"/>
      <c r="AH20" s="24"/>
      <c r="AI20" s="26"/>
      <c r="AJ20" s="24"/>
      <c r="AK20" s="26"/>
      <c r="AL20" s="27"/>
      <c r="AM20" s="26"/>
      <c r="AN20" s="25"/>
      <c r="AO20" s="25"/>
      <c r="AP20" s="6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40"/>
      <c r="BC20" s="40"/>
      <c r="BD20" s="40"/>
      <c r="CG20" s="42">
        <v>0</v>
      </c>
      <c r="CH20" s="42">
        <v>0</v>
      </c>
      <c r="CI20" s="42">
        <v>0</v>
      </c>
      <c r="CJ20" s="42"/>
      <c r="CK20" s="42"/>
      <c r="CL20" s="42"/>
    </row>
    <row r="21" spans="1:90" ht="16.149999999999999" customHeight="1" x14ac:dyDescent="0.2">
      <c r="A21" s="601"/>
      <c r="B21" s="66" t="s">
        <v>43</v>
      </c>
      <c r="C21" s="116">
        <f t="shared" si="0"/>
        <v>0</v>
      </c>
      <c r="D21" s="117">
        <f t="shared" si="1"/>
        <v>0</v>
      </c>
      <c r="E21" s="23">
        <f t="shared" si="2"/>
        <v>0</v>
      </c>
      <c r="F21" s="24"/>
      <c r="G21" s="25"/>
      <c r="H21" s="24"/>
      <c r="I21" s="25"/>
      <c r="J21" s="24"/>
      <c r="K21" s="26"/>
      <c r="L21" s="24"/>
      <c r="M21" s="26"/>
      <c r="N21" s="24"/>
      <c r="O21" s="26"/>
      <c r="P21" s="24"/>
      <c r="Q21" s="26"/>
      <c r="R21" s="24"/>
      <c r="S21" s="26"/>
      <c r="T21" s="24"/>
      <c r="U21" s="26"/>
      <c r="V21" s="24"/>
      <c r="W21" s="26"/>
      <c r="X21" s="24"/>
      <c r="Y21" s="26"/>
      <c r="Z21" s="24"/>
      <c r="AA21" s="26"/>
      <c r="AB21" s="24"/>
      <c r="AC21" s="26"/>
      <c r="AD21" s="24"/>
      <c r="AE21" s="26"/>
      <c r="AF21" s="24"/>
      <c r="AG21" s="26"/>
      <c r="AH21" s="24"/>
      <c r="AI21" s="26"/>
      <c r="AJ21" s="24"/>
      <c r="AK21" s="26"/>
      <c r="AL21" s="27"/>
      <c r="AM21" s="26"/>
      <c r="AN21" s="25"/>
      <c r="AO21" s="25"/>
      <c r="AP21" s="6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40"/>
      <c r="BC21" s="40"/>
      <c r="BD21" s="40"/>
      <c r="CG21" s="42">
        <v>0</v>
      </c>
      <c r="CH21" s="42">
        <v>0</v>
      </c>
      <c r="CI21" s="42">
        <v>0</v>
      </c>
      <c r="CJ21" s="42"/>
      <c r="CK21" s="42"/>
      <c r="CL21" s="42"/>
    </row>
    <row r="22" spans="1:90" ht="36" customHeight="1" x14ac:dyDescent="0.2">
      <c r="A22" s="601"/>
      <c r="B22" s="66" t="s">
        <v>44</v>
      </c>
      <c r="C22" s="116">
        <f t="shared" si="0"/>
        <v>0</v>
      </c>
      <c r="D22" s="87">
        <f t="shared" si="1"/>
        <v>0</v>
      </c>
      <c r="E22" s="23">
        <f t="shared" si="2"/>
        <v>0</v>
      </c>
      <c r="F22" s="24"/>
      <c r="G22" s="25"/>
      <c r="H22" s="24"/>
      <c r="I22" s="25"/>
      <c r="J22" s="24"/>
      <c r="K22" s="26"/>
      <c r="L22" s="24"/>
      <c r="M22" s="26"/>
      <c r="N22" s="24"/>
      <c r="O22" s="26"/>
      <c r="P22" s="24"/>
      <c r="Q22" s="26"/>
      <c r="R22" s="24"/>
      <c r="S22" s="26"/>
      <c r="T22" s="24"/>
      <c r="U22" s="26"/>
      <c r="V22" s="24"/>
      <c r="W22" s="26"/>
      <c r="X22" s="24"/>
      <c r="Y22" s="26"/>
      <c r="Z22" s="24"/>
      <c r="AA22" s="26"/>
      <c r="AB22" s="24"/>
      <c r="AC22" s="26"/>
      <c r="AD22" s="24"/>
      <c r="AE22" s="26"/>
      <c r="AF22" s="24"/>
      <c r="AG22" s="26"/>
      <c r="AH22" s="24"/>
      <c r="AI22" s="26"/>
      <c r="AJ22" s="24"/>
      <c r="AK22" s="26"/>
      <c r="AL22" s="27"/>
      <c r="AM22" s="26"/>
      <c r="AN22" s="25"/>
      <c r="AO22" s="25"/>
      <c r="AP22" s="6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40"/>
      <c r="BC22" s="40"/>
      <c r="BD22" s="40"/>
      <c r="CG22" s="42">
        <v>0</v>
      </c>
      <c r="CH22" s="42">
        <v>0</v>
      </c>
      <c r="CI22" s="42">
        <v>0</v>
      </c>
      <c r="CJ22" s="42"/>
      <c r="CK22" s="42"/>
      <c r="CL22" s="42"/>
    </row>
    <row r="23" spans="1:90" ht="16.149999999999999" customHeight="1" x14ac:dyDescent="0.2">
      <c r="A23" s="567"/>
      <c r="B23" s="471" t="s">
        <v>17</v>
      </c>
      <c r="C23" s="34">
        <f t="shared" si="0"/>
        <v>553</v>
      </c>
      <c r="D23" s="35">
        <f>SUM(F23+H23+J23+L23+N23+P23+R23+T23+V23+X23+Z23+AB23+AD23+AF23+AH23+AJ23+AL23)</f>
        <v>217</v>
      </c>
      <c r="E23" s="472">
        <f t="shared" si="2"/>
        <v>336</v>
      </c>
      <c r="F23" s="61">
        <f>SUM(F13:F22)</f>
        <v>0</v>
      </c>
      <c r="G23" s="473">
        <f t="shared" ref="G23:AO23" si="3">SUM(G13:G22)</f>
        <v>0</v>
      </c>
      <c r="H23" s="61">
        <f t="shared" si="3"/>
        <v>9</v>
      </c>
      <c r="I23" s="473">
        <f t="shared" si="3"/>
        <v>2</v>
      </c>
      <c r="J23" s="61">
        <f t="shared" si="3"/>
        <v>16</v>
      </c>
      <c r="K23" s="63">
        <f t="shared" si="3"/>
        <v>12</v>
      </c>
      <c r="L23" s="61">
        <f t="shared" si="3"/>
        <v>9</v>
      </c>
      <c r="M23" s="63">
        <f t="shared" si="3"/>
        <v>14</v>
      </c>
      <c r="N23" s="61">
        <f t="shared" si="3"/>
        <v>9</v>
      </c>
      <c r="O23" s="63">
        <f t="shared" si="3"/>
        <v>11</v>
      </c>
      <c r="P23" s="61">
        <f t="shared" si="3"/>
        <v>16</v>
      </c>
      <c r="Q23" s="63">
        <f t="shared" si="3"/>
        <v>12</v>
      </c>
      <c r="R23" s="61">
        <f t="shared" si="3"/>
        <v>22</v>
      </c>
      <c r="S23" s="63">
        <f t="shared" si="3"/>
        <v>9</v>
      </c>
      <c r="T23" s="61">
        <f t="shared" si="3"/>
        <v>19</v>
      </c>
      <c r="U23" s="63">
        <f t="shared" si="3"/>
        <v>14</v>
      </c>
      <c r="V23" s="61">
        <f t="shared" si="3"/>
        <v>13</v>
      </c>
      <c r="W23" s="63">
        <f t="shared" si="3"/>
        <v>26</v>
      </c>
      <c r="X23" s="61">
        <f t="shared" si="3"/>
        <v>21</v>
      </c>
      <c r="Y23" s="63">
        <f t="shared" si="3"/>
        <v>33</v>
      </c>
      <c r="Z23" s="61">
        <f t="shared" si="3"/>
        <v>18</v>
      </c>
      <c r="AA23" s="63">
        <f t="shared" si="3"/>
        <v>60</v>
      </c>
      <c r="AB23" s="61">
        <f t="shared" si="3"/>
        <v>26</v>
      </c>
      <c r="AC23" s="63">
        <f t="shared" si="3"/>
        <v>46</v>
      </c>
      <c r="AD23" s="61">
        <f t="shared" si="3"/>
        <v>19</v>
      </c>
      <c r="AE23" s="63">
        <f t="shared" si="3"/>
        <v>44</v>
      </c>
      <c r="AF23" s="61">
        <f t="shared" si="3"/>
        <v>12</v>
      </c>
      <c r="AG23" s="63">
        <f t="shared" si="3"/>
        <v>26</v>
      </c>
      <c r="AH23" s="61">
        <f t="shared" si="3"/>
        <v>5</v>
      </c>
      <c r="AI23" s="63">
        <f t="shared" si="3"/>
        <v>14</v>
      </c>
      <c r="AJ23" s="61">
        <f t="shared" si="3"/>
        <v>2</v>
      </c>
      <c r="AK23" s="63">
        <f t="shared" si="3"/>
        <v>7</v>
      </c>
      <c r="AL23" s="474">
        <f t="shared" si="3"/>
        <v>1</v>
      </c>
      <c r="AM23" s="63">
        <f t="shared" si="3"/>
        <v>6</v>
      </c>
      <c r="AN23" s="473">
        <f t="shared" si="3"/>
        <v>553</v>
      </c>
      <c r="AO23" s="473">
        <f t="shared" si="3"/>
        <v>0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CG23" s="42"/>
      <c r="CH23" s="42"/>
      <c r="CI23" s="42"/>
      <c r="CJ23" s="42"/>
      <c r="CK23" s="42"/>
      <c r="CL23" s="42"/>
    </row>
    <row r="24" spans="1:90" ht="16.149999999999999" customHeight="1" x14ac:dyDescent="0.2">
      <c r="A24" s="475" t="s">
        <v>45</v>
      </c>
      <c r="B24" s="476" t="s">
        <v>36</v>
      </c>
      <c r="C24" s="477">
        <f t="shared" si="0"/>
        <v>40</v>
      </c>
      <c r="D24" s="334">
        <f t="shared" si="1"/>
        <v>17</v>
      </c>
      <c r="E24" s="478">
        <f t="shared" si="2"/>
        <v>23</v>
      </c>
      <c r="F24" s="479">
        <v>0</v>
      </c>
      <c r="G24" s="480">
        <v>0</v>
      </c>
      <c r="H24" s="479">
        <v>0</v>
      </c>
      <c r="I24" s="480">
        <v>0</v>
      </c>
      <c r="J24" s="479">
        <v>6</v>
      </c>
      <c r="K24" s="417">
        <v>6</v>
      </c>
      <c r="L24" s="479">
        <v>7</v>
      </c>
      <c r="M24" s="417">
        <v>7</v>
      </c>
      <c r="N24" s="479">
        <v>0</v>
      </c>
      <c r="O24" s="417">
        <v>0</v>
      </c>
      <c r="P24" s="479">
        <v>2</v>
      </c>
      <c r="Q24" s="417">
        <v>1</v>
      </c>
      <c r="R24" s="479">
        <v>0</v>
      </c>
      <c r="S24" s="417">
        <v>0</v>
      </c>
      <c r="T24" s="479">
        <v>1</v>
      </c>
      <c r="U24" s="417">
        <v>2</v>
      </c>
      <c r="V24" s="479">
        <v>0</v>
      </c>
      <c r="W24" s="417">
        <v>1</v>
      </c>
      <c r="X24" s="479">
        <v>0</v>
      </c>
      <c r="Y24" s="417">
        <v>3</v>
      </c>
      <c r="Z24" s="479">
        <v>1</v>
      </c>
      <c r="AA24" s="417">
        <v>3</v>
      </c>
      <c r="AB24" s="479">
        <v>0</v>
      </c>
      <c r="AC24" s="417">
        <v>0</v>
      </c>
      <c r="AD24" s="479">
        <v>0</v>
      </c>
      <c r="AE24" s="417">
        <v>0</v>
      </c>
      <c r="AF24" s="479">
        <v>0</v>
      </c>
      <c r="AG24" s="417">
        <v>0</v>
      </c>
      <c r="AH24" s="479">
        <v>0</v>
      </c>
      <c r="AI24" s="417">
        <v>0</v>
      </c>
      <c r="AJ24" s="479">
        <v>0</v>
      </c>
      <c r="AK24" s="417">
        <v>0</v>
      </c>
      <c r="AL24" s="481">
        <v>0</v>
      </c>
      <c r="AM24" s="417">
        <v>0</v>
      </c>
      <c r="AN24" s="480">
        <v>40</v>
      </c>
      <c r="AO24" s="480">
        <v>0</v>
      </c>
      <c r="AP24" s="6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40"/>
      <c r="BC24" s="40"/>
      <c r="BD24" s="40"/>
      <c r="CG24" s="42">
        <v>0</v>
      </c>
      <c r="CH24" s="42">
        <v>0</v>
      </c>
      <c r="CI24" s="42">
        <v>0</v>
      </c>
      <c r="CJ24" s="42"/>
      <c r="CK24" s="42"/>
      <c r="CL24" s="42"/>
    </row>
    <row r="25" spans="1:90" ht="16.149999999999999" customHeight="1" x14ac:dyDescent="0.2">
      <c r="A25" s="682" t="s">
        <v>46</v>
      </c>
      <c r="B25" s="482" t="s">
        <v>36</v>
      </c>
      <c r="C25" s="90">
        <f t="shared" si="0"/>
        <v>245</v>
      </c>
      <c r="D25" s="91">
        <f t="shared" si="1"/>
        <v>111</v>
      </c>
      <c r="E25" s="2">
        <f t="shared" si="2"/>
        <v>134</v>
      </c>
      <c r="F25" s="3">
        <v>1</v>
      </c>
      <c r="G25" s="4">
        <v>0</v>
      </c>
      <c r="H25" s="3">
        <v>18</v>
      </c>
      <c r="I25" s="4">
        <v>2</v>
      </c>
      <c r="J25" s="3">
        <v>17</v>
      </c>
      <c r="K25" s="5">
        <v>10</v>
      </c>
      <c r="L25" s="3">
        <v>21</v>
      </c>
      <c r="M25" s="5">
        <v>11</v>
      </c>
      <c r="N25" s="3">
        <v>8</v>
      </c>
      <c r="O25" s="5">
        <v>7</v>
      </c>
      <c r="P25" s="3">
        <v>7</v>
      </c>
      <c r="Q25" s="5">
        <v>15</v>
      </c>
      <c r="R25" s="3">
        <v>3</v>
      </c>
      <c r="S25" s="5">
        <v>9</v>
      </c>
      <c r="T25" s="3">
        <v>7</v>
      </c>
      <c r="U25" s="5">
        <v>11</v>
      </c>
      <c r="V25" s="3">
        <v>2</v>
      </c>
      <c r="W25" s="5">
        <v>16</v>
      </c>
      <c r="X25" s="3">
        <v>6</v>
      </c>
      <c r="Y25" s="5">
        <v>13</v>
      </c>
      <c r="Z25" s="3">
        <v>8</v>
      </c>
      <c r="AA25" s="5">
        <v>11</v>
      </c>
      <c r="AB25" s="3">
        <v>6</v>
      </c>
      <c r="AC25" s="5">
        <v>14</v>
      </c>
      <c r="AD25" s="3">
        <v>2</v>
      </c>
      <c r="AE25" s="5">
        <v>13</v>
      </c>
      <c r="AF25" s="3">
        <v>3</v>
      </c>
      <c r="AG25" s="5">
        <v>2</v>
      </c>
      <c r="AH25" s="3">
        <v>2</v>
      </c>
      <c r="AI25" s="5">
        <v>0</v>
      </c>
      <c r="AJ25" s="3">
        <v>0</v>
      </c>
      <c r="AK25" s="5">
        <v>0</v>
      </c>
      <c r="AL25" s="21">
        <v>0</v>
      </c>
      <c r="AM25" s="5">
        <v>0</v>
      </c>
      <c r="AN25" s="4">
        <v>245</v>
      </c>
      <c r="AO25" s="4">
        <v>0</v>
      </c>
      <c r="AP25" s="6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40"/>
      <c r="BC25" s="40"/>
      <c r="BD25" s="40"/>
      <c r="CG25" s="42">
        <v>0</v>
      </c>
      <c r="CH25" s="42">
        <v>0</v>
      </c>
      <c r="CI25" s="42">
        <v>0</v>
      </c>
      <c r="CJ25" s="42"/>
      <c r="CK25" s="42"/>
      <c r="CL25" s="42"/>
    </row>
    <row r="26" spans="1:90" ht="16.149999999999999" customHeight="1" x14ac:dyDescent="0.2">
      <c r="A26" s="567"/>
      <c r="B26" s="483" t="s">
        <v>47</v>
      </c>
      <c r="C26" s="45">
        <f t="shared" si="0"/>
        <v>0</v>
      </c>
      <c r="D26" s="46">
        <f t="shared" si="1"/>
        <v>0</v>
      </c>
      <c r="E26" s="71">
        <f t="shared" si="2"/>
        <v>0</v>
      </c>
      <c r="F26" s="9">
        <v>0</v>
      </c>
      <c r="G26" s="30">
        <v>0</v>
      </c>
      <c r="H26" s="9">
        <v>0</v>
      </c>
      <c r="I26" s="11">
        <v>0</v>
      </c>
      <c r="J26" s="9">
        <v>0</v>
      </c>
      <c r="K26" s="11">
        <v>0</v>
      </c>
      <c r="L26" s="9">
        <v>0</v>
      </c>
      <c r="M26" s="11">
        <v>0</v>
      </c>
      <c r="N26" s="9">
        <v>0</v>
      </c>
      <c r="O26" s="10">
        <v>0</v>
      </c>
      <c r="P26" s="9">
        <v>0</v>
      </c>
      <c r="Q26" s="30">
        <v>0</v>
      </c>
      <c r="R26" s="129">
        <v>0</v>
      </c>
      <c r="S26" s="11">
        <v>0</v>
      </c>
      <c r="T26" s="9">
        <v>0</v>
      </c>
      <c r="U26" s="11">
        <v>0</v>
      </c>
      <c r="V26" s="9">
        <v>0</v>
      </c>
      <c r="W26" s="11">
        <v>0</v>
      </c>
      <c r="X26" s="9">
        <v>0</v>
      </c>
      <c r="Y26" s="30">
        <v>0</v>
      </c>
      <c r="Z26" s="9">
        <v>0</v>
      </c>
      <c r="AA26" s="30">
        <v>0</v>
      </c>
      <c r="AB26" s="9">
        <v>0</v>
      </c>
      <c r="AC26" s="11">
        <v>0</v>
      </c>
      <c r="AD26" s="9">
        <v>0</v>
      </c>
      <c r="AE26" s="30">
        <v>0</v>
      </c>
      <c r="AF26" s="9">
        <v>0</v>
      </c>
      <c r="AG26" s="30">
        <v>0</v>
      </c>
      <c r="AH26" s="9">
        <v>0</v>
      </c>
      <c r="AI26" s="11">
        <v>0</v>
      </c>
      <c r="AJ26" s="9">
        <v>0</v>
      </c>
      <c r="AK26" s="11">
        <v>0</v>
      </c>
      <c r="AL26" s="18">
        <v>0</v>
      </c>
      <c r="AM26" s="11">
        <v>0</v>
      </c>
      <c r="AN26" s="10">
        <v>0</v>
      </c>
      <c r="AO26" s="10">
        <v>0</v>
      </c>
      <c r="AP26" s="6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40"/>
      <c r="BC26" s="40"/>
      <c r="BD26" s="40"/>
      <c r="CG26" s="42">
        <v>0</v>
      </c>
      <c r="CH26" s="42">
        <v>0</v>
      </c>
      <c r="CI26" s="42">
        <v>0</v>
      </c>
      <c r="CJ26" s="42"/>
      <c r="CK26" s="42"/>
      <c r="CL26" s="42"/>
    </row>
    <row r="27" spans="1:90" ht="31.15" customHeight="1" x14ac:dyDescent="0.2">
      <c r="A27" s="130" t="s">
        <v>48</v>
      </c>
      <c r="B27" s="131"/>
      <c r="C27" s="132"/>
      <c r="D27" s="131"/>
      <c r="E27" s="110"/>
      <c r="F27" s="110"/>
      <c r="G27" s="110"/>
      <c r="H27" s="110"/>
      <c r="I27" s="110"/>
      <c r="J27" s="110"/>
      <c r="K27" s="110"/>
      <c r="L27" s="110"/>
      <c r="M27" s="112"/>
      <c r="N27" s="112"/>
      <c r="O27" s="56"/>
      <c r="P27" s="56"/>
      <c r="Q27" s="56"/>
      <c r="R27" s="56"/>
      <c r="S27" s="56"/>
      <c r="T27" s="56"/>
      <c r="U27" s="56"/>
      <c r="V27" s="108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8"/>
      <c r="AQ27" s="133"/>
      <c r="AR27" s="133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CG27" s="42"/>
      <c r="CH27" s="42"/>
      <c r="CI27" s="42"/>
      <c r="CJ27" s="42"/>
      <c r="CK27" s="42"/>
      <c r="CL27" s="42"/>
    </row>
    <row r="28" spans="1:90" ht="16.149999999999999" customHeight="1" x14ac:dyDescent="0.2">
      <c r="A28" s="682" t="s">
        <v>19</v>
      </c>
      <c r="B28" s="682" t="s">
        <v>49</v>
      </c>
      <c r="C28" s="680" t="s">
        <v>50</v>
      </c>
      <c r="D28" s="633"/>
      <c r="E28" s="681"/>
      <c r="F28" s="680" t="s">
        <v>22</v>
      </c>
      <c r="G28" s="681"/>
      <c r="H28" s="680" t="s">
        <v>23</v>
      </c>
      <c r="I28" s="681"/>
      <c r="J28" s="680" t="s">
        <v>24</v>
      </c>
      <c r="K28" s="681"/>
      <c r="L28" s="680" t="s">
        <v>21</v>
      </c>
      <c r="M28" s="681"/>
      <c r="N28" s="680" t="s">
        <v>20</v>
      </c>
      <c r="O28" s="681"/>
      <c r="P28" s="687" t="s">
        <v>2</v>
      </c>
      <c r="Q28" s="688"/>
      <c r="R28" s="638" t="s">
        <v>3</v>
      </c>
      <c r="S28" s="638"/>
      <c r="T28" s="687" t="s">
        <v>4</v>
      </c>
      <c r="U28" s="688"/>
      <c r="V28" s="687" t="s">
        <v>5</v>
      </c>
      <c r="W28" s="688"/>
      <c r="X28" s="687" t="s">
        <v>6</v>
      </c>
      <c r="Y28" s="688"/>
      <c r="Z28" s="687" t="s">
        <v>7</v>
      </c>
      <c r="AA28" s="688"/>
      <c r="AB28" s="687" t="s">
        <v>8</v>
      </c>
      <c r="AC28" s="688"/>
      <c r="AD28" s="687" t="s">
        <v>9</v>
      </c>
      <c r="AE28" s="688"/>
      <c r="AF28" s="687" t="s">
        <v>10</v>
      </c>
      <c r="AG28" s="688"/>
      <c r="AH28" s="687" t="s">
        <v>11</v>
      </c>
      <c r="AI28" s="688"/>
      <c r="AJ28" s="687" t="s">
        <v>12</v>
      </c>
      <c r="AK28" s="688"/>
      <c r="AL28" s="687" t="s">
        <v>13</v>
      </c>
      <c r="AM28" s="688"/>
      <c r="AN28" s="77"/>
      <c r="AO28" s="134"/>
      <c r="AP28" s="135"/>
      <c r="AQ28" s="133"/>
      <c r="AR28" s="133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CG28" s="42"/>
      <c r="CH28" s="42"/>
      <c r="CI28" s="42"/>
      <c r="CJ28" s="42"/>
      <c r="CK28" s="42"/>
      <c r="CL28" s="42"/>
    </row>
    <row r="29" spans="1:90" ht="16.149999999999999" customHeight="1" x14ac:dyDescent="0.2">
      <c r="A29" s="567"/>
      <c r="B29" s="567"/>
      <c r="C29" s="32" t="s">
        <v>14</v>
      </c>
      <c r="D29" s="33" t="s">
        <v>15</v>
      </c>
      <c r="E29" s="455" t="s">
        <v>16</v>
      </c>
      <c r="F29" s="32" t="s">
        <v>15</v>
      </c>
      <c r="G29" s="455" t="s">
        <v>16</v>
      </c>
      <c r="H29" s="32" t="s">
        <v>15</v>
      </c>
      <c r="I29" s="455" t="s">
        <v>16</v>
      </c>
      <c r="J29" s="32" t="s">
        <v>15</v>
      </c>
      <c r="K29" s="455" t="s">
        <v>16</v>
      </c>
      <c r="L29" s="32" t="s">
        <v>15</v>
      </c>
      <c r="M29" s="455" t="s">
        <v>16</v>
      </c>
      <c r="N29" s="32" t="s">
        <v>15</v>
      </c>
      <c r="O29" s="455" t="s">
        <v>16</v>
      </c>
      <c r="P29" s="32" t="s">
        <v>15</v>
      </c>
      <c r="Q29" s="455" t="s">
        <v>16</v>
      </c>
      <c r="R29" s="32" t="s">
        <v>15</v>
      </c>
      <c r="S29" s="436" t="s">
        <v>16</v>
      </c>
      <c r="T29" s="32" t="s">
        <v>15</v>
      </c>
      <c r="U29" s="455" t="s">
        <v>16</v>
      </c>
      <c r="V29" s="32" t="s">
        <v>15</v>
      </c>
      <c r="W29" s="455" t="s">
        <v>16</v>
      </c>
      <c r="X29" s="32" t="s">
        <v>15</v>
      </c>
      <c r="Y29" s="455" t="s">
        <v>16</v>
      </c>
      <c r="Z29" s="32" t="s">
        <v>15</v>
      </c>
      <c r="AA29" s="455" t="s">
        <v>16</v>
      </c>
      <c r="AB29" s="32" t="s">
        <v>15</v>
      </c>
      <c r="AC29" s="455" t="s">
        <v>16</v>
      </c>
      <c r="AD29" s="32" t="s">
        <v>15</v>
      </c>
      <c r="AE29" s="455" t="s">
        <v>16</v>
      </c>
      <c r="AF29" s="32" t="s">
        <v>15</v>
      </c>
      <c r="AG29" s="455" t="s">
        <v>16</v>
      </c>
      <c r="AH29" s="32" t="s">
        <v>15</v>
      </c>
      <c r="AI29" s="455" t="s">
        <v>16</v>
      </c>
      <c r="AJ29" s="32" t="s">
        <v>15</v>
      </c>
      <c r="AK29" s="455" t="s">
        <v>16</v>
      </c>
      <c r="AL29" s="32" t="s">
        <v>15</v>
      </c>
      <c r="AM29" s="455" t="s">
        <v>16</v>
      </c>
      <c r="AN29" s="343"/>
      <c r="AO29" s="484"/>
      <c r="AP29" s="485"/>
      <c r="AQ29" s="486"/>
      <c r="AR29" s="133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CG29" s="42"/>
      <c r="CH29" s="42"/>
      <c r="CI29" s="42"/>
      <c r="CJ29" s="42"/>
      <c r="CK29" s="42"/>
      <c r="CL29" s="42"/>
    </row>
    <row r="30" spans="1:90" ht="16.149999999999999" customHeight="1" x14ac:dyDescent="0.2">
      <c r="A30" s="482" t="s">
        <v>51</v>
      </c>
      <c r="B30" s="487">
        <v>12</v>
      </c>
      <c r="C30" s="61">
        <f>SUM(D30+E30)</f>
        <v>12</v>
      </c>
      <c r="D30" s="62">
        <f>SUM(F30+H30+J30+L30+N30+P30+R30+T30+V30+X30+Z30+AB30+AD30+AF30+AH30+AJ30+AL30)</f>
        <v>7</v>
      </c>
      <c r="E30" s="473">
        <f>SUM(G30+I30+K30+M30+O30+Q30+S30+U30+W30+Y30+AA30+AC30+AE30+AG30+AI30+AK30+AM30)</f>
        <v>5</v>
      </c>
      <c r="F30" s="9">
        <v>0</v>
      </c>
      <c r="G30" s="30">
        <v>0</v>
      </c>
      <c r="H30" s="9">
        <v>0</v>
      </c>
      <c r="I30" s="11">
        <v>0</v>
      </c>
      <c r="J30" s="9">
        <v>0</v>
      </c>
      <c r="K30" s="11">
        <v>0</v>
      </c>
      <c r="L30" s="9">
        <v>0</v>
      </c>
      <c r="M30" s="11">
        <v>1</v>
      </c>
      <c r="N30" s="9">
        <v>1</v>
      </c>
      <c r="O30" s="10">
        <v>1</v>
      </c>
      <c r="P30" s="9">
        <v>1</v>
      </c>
      <c r="Q30" s="30">
        <v>0</v>
      </c>
      <c r="R30" s="129">
        <v>1</v>
      </c>
      <c r="S30" s="11">
        <v>0</v>
      </c>
      <c r="T30" s="9">
        <v>0</v>
      </c>
      <c r="U30" s="11">
        <v>0</v>
      </c>
      <c r="V30" s="9">
        <v>2</v>
      </c>
      <c r="W30" s="11">
        <v>0</v>
      </c>
      <c r="X30" s="9">
        <v>2</v>
      </c>
      <c r="Y30" s="30">
        <v>1</v>
      </c>
      <c r="Z30" s="9">
        <v>0</v>
      </c>
      <c r="AA30" s="30">
        <v>0</v>
      </c>
      <c r="AB30" s="9">
        <v>0</v>
      </c>
      <c r="AC30" s="11">
        <v>0</v>
      </c>
      <c r="AD30" s="9">
        <v>0</v>
      </c>
      <c r="AE30" s="30">
        <v>1</v>
      </c>
      <c r="AF30" s="9">
        <v>0</v>
      </c>
      <c r="AG30" s="30">
        <v>0</v>
      </c>
      <c r="AH30" s="9">
        <v>0</v>
      </c>
      <c r="AI30" s="11">
        <v>1</v>
      </c>
      <c r="AJ30" s="9">
        <v>0</v>
      </c>
      <c r="AK30" s="11">
        <v>0</v>
      </c>
      <c r="AL30" s="18">
        <v>0</v>
      </c>
      <c r="AM30" s="11">
        <v>0</v>
      </c>
      <c r="AN30" s="20"/>
      <c r="AO30" s="488"/>
      <c r="AP30" s="489"/>
      <c r="AQ30" s="486"/>
      <c r="AR30" s="133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CG30" s="42"/>
      <c r="CH30" s="42"/>
      <c r="CI30" s="42"/>
      <c r="CJ30" s="42"/>
      <c r="CK30" s="42"/>
      <c r="CL30" s="42"/>
    </row>
    <row r="31" spans="1:90" ht="31.15" customHeight="1" x14ac:dyDescent="0.2">
      <c r="A31" s="103" t="s">
        <v>52</v>
      </c>
      <c r="B31" s="104"/>
      <c r="C31" s="105"/>
      <c r="D31" s="105"/>
      <c r="E31" s="105"/>
      <c r="F31" s="105"/>
      <c r="G31" s="105"/>
      <c r="H31" s="105"/>
      <c r="I31" s="106"/>
      <c r="J31" s="104"/>
      <c r="K31" s="110"/>
      <c r="L31" s="110"/>
      <c r="M31" s="112"/>
      <c r="N31" s="28"/>
      <c r="O31" s="56"/>
      <c r="P31" s="56"/>
      <c r="Q31" s="56"/>
      <c r="R31" s="56"/>
      <c r="S31" s="56"/>
      <c r="T31" s="56"/>
      <c r="U31" s="56"/>
      <c r="V31" s="108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8"/>
      <c r="AQ31" s="133"/>
      <c r="AR31" s="133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CG31" s="42"/>
      <c r="CH31" s="42"/>
      <c r="CI31" s="42"/>
      <c r="CJ31" s="42"/>
      <c r="CK31" s="42"/>
      <c r="CL31" s="42"/>
    </row>
    <row r="32" spans="1:90" ht="31.15" customHeight="1" x14ac:dyDescent="0.2">
      <c r="A32" s="142" t="s">
        <v>53</v>
      </c>
      <c r="B32" s="143"/>
      <c r="C32" s="143"/>
      <c r="D32" s="144"/>
      <c r="E32" s="144"/>
      <c r="F32" s="144"/>
      <c r="G32" s="144"/>
      <c r="H32" s="144"/>
      <c r="I32" s="144"/>
      <c r="J32" s="144"/>
      <c r="K32" s="144"/>
      <c r="L32" s="145"/>
      <c r="M32" s="28"/>
      <c r="N32" s="28"/>
      <c r="O32" s="28"/>
      <c r="P32" s="56"/>
      <c r="Q32" s="56"/>
      <c r="R32" s="56"/>
      <c r="S32" s="56"/>
      <c r="T32" s="56"/>
      <c r="U32" s="56"/>
      <c r="V32" s="108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8"/>
      <c r="AQ32" s="133"/>
      <c r="AR32" s="133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CG32" s="42"/>
      <c r="CH32" s="42"/>
      <c r="CI32" s="42"/>
      <c r="CJ32" s="42"/>
      <c r="CK32" s="42"/>
      <c r="CL32" s="42"/>
    </row>
    <row r="33" spans="1:90" ht="16.149999999999999" customHeight="1" x14ac:dyDescent="0.2">
      <c r="A33" s="676" t="s">
        <v>19</v>
      </c>
      <c r="B33" s="682" t="s">
        <v>33</v>
      </c>
      <c r="C33" s="682" t="s">
        <v>28</v>
      </c>
      <c r="D33" s="75"/>
      <c r="E33" s="75"/>
      <c r="F33" s="75"/>
      <c r="G33" s="75"/>
      <c r="H33" s="75"/>
      <c r="I33" s="75"/>
      <c r="J33" s="75"/>
      <c r="K33" s="75"/>
      <c r="L33" s="146"/>
      <c r="M33" s="147"/>
      <c r="N33" s="28"/>
      <c r="O33" s="56"/>
      <c r="P33" s="56"/>
      <c r="Q33" s="56"/>
      <c r="R33" s="56"/>
      <c r="S33" s="56"/>
      <c r="T33" s="56"/>
      <c r="U33" s="56"/>
      <c r="V33" s="108"/>
      <c r="W33" s="56"/>
      <c r="X33" s="490"/>
      <c r="Y33" s="488"/>
      <c r="Z33" s="488"/>
      <c r="AA33" s="488"/>
      <c r="AB33" s="488"/>
      <c r="AC33" s="488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8"/>
      <c r="AQ33" s="133"/>
      <c r="AR33" s="133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CG33" s="42"/>
      <c r="CH33" s="42"/>
      <c r="CI33" s="42"/>
      <c r="CJ33" s="42"/>
      <c r="CK33" s="42"/>
      <c r="CL33" s="42"/>
    </row>
    <row r="34" spans="1:90" ht="16.149999999999999" customHeight="1" x14ac:dyDescent="0.2">
      <c r="A34" s="569"/>
      <c r="B34" s="567"/>
      <c r="C34" s="567"/>
      <c r="D34" s="149"/>
      <c r="E34" s="75"/>
      <c r="F34" s="75"/>
      <c r="G34" s="75"/>
      <c r="H34" s="75"/>
      <c r="I34" s="75"/>
      <c r="J34" s="75"/>
      <c r="K34" s="75"/>
      <c r="L34" s="146"/>
      <c r="M34" s="147"/>
      <c r="N34" s="28"/>
      <c r="O34" s="56"/>
      <c r="P34" s="56"/>
      <c r="Q34" s="56"/>
      <c r="R34" s="56"/>
      <c r="S34" s="56"/>
      <c r="T34" s="56"/>
      <c r="U34" s="56"/>
      <c r="V34" s="108"/>
      <c r="W34" s="56"/>
      <c r="X34" s="490"/>
      <c r="Y34" s="488"/>
      <c r="Z34" s="488"/>
      <c r="AA34" s="488"/>
      <c r="AB34" s="488"/>
      <c r="AC34" s="488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1"/>
      <c r="AR34" s="51"/>
      <c r="CG34" s="42"/>
      <c r="CH34" s="42"/>
      <c r="CI34" s="42"/>
      <c r="CJ34" s="42"/>
      <c r="CK34" s="42"/>
      <c r="CL34" s="42"/>
    </row>
    <row r="35" spans="1:90" ht="16.149999999999999" customHeight="1" x14ac:dyDescent="0.2">
      <c r="A35" s="682" t="s">
        <v>54</v>
      </c>
      <c r="B35" s="476" t="s">
        <v>47</v>
      </c>
      <c r="C35" s="491">
        <v>0</v>
      </c>
      <c r="D35" s="149"/>
      <c r="E35" s="75"/>
      <c r="F35" s="75"/>
      <c r="G35" s="75"/>
      <c r="H35" s="56"/>
      <c r="I35" s="75"/>
      <c r="J35" s="75"/>
      <c r="K35" s="1"/>
      <c r="L35" s="146"/>
      <c r="M35" s="147"/>
      <c r="N35" s="28"/>
      <c r="O35" s="56"/>
      <c r="P35" s="56"/>
      <c r="Q35" s="56"/>
      <c r="R35" s="56"/>
      <c r="S35" s="56"/>
      <c r="T35" s="56"/>
      <c r="U35" s="56"/>
      <c r="V35" s="108"/>
      <c r="W35" s="56"/>
      <c r="X35" s="490"/>
      <c r="Y35" s="488"/>
      <c r="Z35" s="488"/>
      <c r="AA35" s="488"/>
      <c r="AB35" s="488"/>
      <c r="AC35" s="488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1"/>
      <c r="AR35" s="51"/>
      <c r="CG35" s="42"/>
      <c r="CH35" s="42"/>
      <c r="CI35" s="42"/>
      <c r="CJ35" s="42"/>
      <c r="CK35" s="42"/>
      <c r="CL35" s="42"/>
    </row>
    <row r="36" spans="1:90" ht="16.149999999999999" customHeight="1" x14ac:dyDescent="0.2">
      <c r="A36" s="567"/>
      <c r="B36" s="67" t="s">
        <v>55</v>
      </c>
      <c r="C36" s="16">
        <v>11</v>
      </c>
      <c r="D36" s="149"/>
      <c r="E36" s="75"/>
      <c r="F36" s="75"/>
      <c r="G36" s="75"/>
      <c r="H36" s="75"/>
      <c r="I36" s="75"/>
      <c r="J36" s="75"/>
      <c r="K36" s="75"/>
      <c r="L36" s="146"/>
      <c r="M36" s="147"/>
      <c r="N36" s="28"/>
      <c r="O36" s="56"/>
      <c r="P36" s="56"/>
      <c r="Q36" s="56"/>
      <c r="R36" s="56"/>
      <c r="S36" s="56"/>
      <c r="T36" s="56"/>
      <c r="U36" s="56"/>
      <c r="V36" s="108"/>
      <c r="W36" s="56"/>
      <c r="X36" s="490"/>
      <c r="Y36" s="488"/>
      <c r="Z36" s="488"/>
      <c r="AA36" s="488"/>
      <c r="AB36" s="488"/>
      <c r="AC36" s="488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1"/>
      <c r="AR36" s="51"/>
      <c r="CG36" s="42"/>
      <c r="CH36" s="42"/>
      <c r="CI36" s="42"/>
      <c r="CJ36" s="42"/>
      <c r="CK36" s="42"/>
      <c r="CL36" s="42"/>
    </row>
    <row r="37" spans="1:90" ht="16.149999999999999" customHeight="1" x14ac:dyDescent="0.2">
      <c r="A37" s="682" t="s">
        <v>56</v>
      </c>
      <c r="B37" s="476" t="s">
        <v>47</v>
      </c>
      <c r="C37" s="491">
        <v>0</v>
      </c>
      <c r="D37" s="149"/>
      <c r="E37" s="75"/>
      <c r="F37" s="75"/>
      <c r="G37" s="75"/>
      <c r="H37" s="75"/>
      <c r="I37" s="75"/>
      <c r="J37" s="75"/>
      <c r="K37" s="75"/>
      <c r="L37" s="146"/>
      <c r="M37" s="147"/>
      <c r="N37" s="28"/>
      <c r="O37" s="56"/>
      <c r="P37" s="56"/>
      <c r="Q37" s="56"/>
      <c r="R37" s="56"/>
      <c r="S37" s="56"/>
      <c r="T37" s="56"/>
      <c r="U37" s="56"/>
      <c r="V37" s="108"/>
      <c r="W37" s="56"/>
      <c r="X37" s="490"/>
      <c r="Y37" s="488"/>
      <c r="Z37" s="488"/>
      <c r="AA37" s="488"/>
      <c r="AB37" s="488"/>
      <c r="AC37" s="488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1"/>
      <c r="AR37" s="51"/>
      <c r="CG37" s="42"/>
      <c r="CH37" s="42"/>
      <c r="CI37" s="42"/>
      <c r="CJ37" s="42"/>
      <c r="CK37" s="42"/>
      <c r="CL37" s="42"/>
    </row>
    <row r="38" spans="1:90" ht="16.149999999999999" customHeight="1" x14ac:dyDescent="0.2">
      <c r="A38" s="567"/>
      <c r="B38" s="78" t="s">
        <v>55</v>
      </c>
      <c r="C38" s="19">
        <v>78</v>
      </c>
      <c r="D38" s="150"/>
      <c r="E38" s="75"/>
      <c r="F38" s="75"/>
      <c r="G38" s="75"/>
      <c r="H38" s="75"/>
      <c r="I38" s="75"/>
      <c r="J38" s="75"/>
      <c r="K38" s="75"/>
      <c r="L38" s="146"/>
      <c r="M38" s="147"/>
      <c r="N38" s="28"/>
      <c r="O38" s="56"/>
      <c r="P38" s="56"/>
      <c r="Q38" s="56"/>
      <c r="R38" s="56"/>
      <c r="S38" s="56"/>
      <c r="T38" s="56"/>
      <c r="U38" s="56"/>
      <c r="V38" s="108"/>
      <c r="W38" s="56"/>
      <c r="X38" s="490"/>
      <c r="Y38" s="488"/>
      <c r="Z38" s="488"/>
      <c r="AA38" s="488"/>
      <c r="AB38" s="488"/>
      <c r="AC38" s="488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1"/>
      <c r="AR38" s="51"/>
      <c r="CG38" s="42"/>
      <c r="CH38" s="42"/>
      <c r="CI38" s="42"/>
      <c r="CJ38" s="42"/>
      <c r="CK38" s="42"/>
      <c r="CL38" s="42"/>
    </row>
    <row r="39" spans="1:90" ht="31.15" customHeight="1" x14ac:dyDescent="0.2">
      <c r="A39" s="130" t="s">
        <v>57</v>
      </c>
      <c r="B39" s="352"/>
      <c r="C39" s="352"/>
      <c r="D39" s="152"/>
      <c r="E39" s="152"/>
      <c r="F39" s="152"/>
      <c r="G39" s="152"/>
      <c r="H39" s="152"/>
      <c r="I39" s="152"/>
      <c r="J39" s="152"/>
      <c r="K39" s="152"/>
      <c r="L39" s="153"/>
      <c r="M39" s="154"/>
      <c r="N39" s="155"/>
      <c r="O39" s="88"/>
      <c r="P39" s="88"/>
      <c r="Q39" s="88"/>
      <c r="R39" s="88"/>
      <c r="S39" s="88"/>
      <c r="T39" s="88"/>
      <c r="U39" s="88"/>
      <c r="V39" s="156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157"/>
      <c r="AO39" s="158"/>
      <c r="AP39" s="158"/>
      <c r="AQ39" s="133"/>
      <c r="AR39" s="133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CG39" s="42"/>
      <c r="CH39" s="42"/>
      <c r="CI39" s="42"/>
      <c r="CJ39" s="42"/>
      <c r="CK39" s="42"/>
      <c r="CL39" s="42"/>
    </row>
    <row r="40" spans="1:90" ht="16.149999999999999" customHeight="1" x14ac:dyDescent="0.2">
      <c r="A40" s="683" t="s">
        <v>58</v>
      </c>
      <c r="B40" s="684"/>
      <c r="C40" s="689" t="s">
        <v>28</v>
      </c>
      <c r="D40" s="685"/>
      <c r="E40" s="673"/>
      <c r="F40" s="680" t="s">
        <v>25</v>
      </c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3"/>
      <c r="U40" s="633"/>
      <c r="V40" s="633"/>
      <c r="W40" s="633"/>
      <c r="X40" s="633"/>
      <c r="Y40" s="633"/>
      <c r="Z40" s="633"/>
      <c r="AA40" s="633"/>
      <c r="AB40" s="633"/>
      <c r="AC40" s="633"/>
      <c r="AD40" s="633"/>
      <c r="AE40" s="633"/>
      <c r="AF40" s="633"/>
      <c r="AG40" s="633"/>
      <c r="AH40" s="633"/>
      <c r="AI40" s="633"/>
      <c r="AJ40" s="633"/>
      <c r="AK40" s="633"/>
      <c r="AL40" s="633"/>
      <c r="AM40" s="681"/>
      <c r="AN40" s="679" t="s">
        <v>1</v>
      </c>
      <c r="AO40" s="159"/>
      <c r="AP40" s="16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CG40" s="42"/>
      <c r="CH40" s="42"/>
      <c r="CI40" s="42"/>
      <c r="CJ40" s="42"/>
      <c r="CK40" s="42"/>
      <c r="CL40" s="42"/>
    </row>
    <row r="41" spans="1:90" ht="16.149999999999999" customHeight="1" x14ac:dyDescent="0.2">
      <c r="A41" s="572"/>
      <c r="B41" s="573"/>
      <c r="C41" s="604"/>
      <c r="D41" s="579"/>
      <c r="E41" s="580"/>
      <c r="F41" s="680" t="s">
        <v>22</v>
      </c>
      <c r="G41" s="681"/>
      <c r="H41" s="633" t="s">
        <v>23</v>
      </c>
      <c r="I41" s="681"/>
      <c r="J41" s="674" t="s">
        <v>24</v>
      </c>
      <c r="K41" s="675"/>
      <c r="L41" s="680" t="s">
        <v>21</v>
      </c>
      <c r="M41" s="681"/>
      <c r="N41" s="680" t="s">
        <v>20</v>
      </c>
      <c r="O41" s="681"/>
      <c r="P41" s="687" t="s">
        <v>2</v>
      </c>
      <c r="Q41" s="688"/>
      <c r="R41" s="687" t="s">
        <v>3</v>
      </c>
      <c r="S41" s="688"/>
      <c r="T41" s="687" t="s">
        <v>4</v>
      </c>
      <c r="U41" s="688"/>
      <c r="V41" s="687" t="s">
        <v>5</v>
      </c>
      <c r="W41" s="688"/>
      <c r="X41" s="687" t="s">
        <v>6</v>
      </c>
      <c r="Y41" s="688"/>
      <c r="Z41" s="687" t="s">
        <v>7</v>
      </c>
      <c r="AA41" s="688"/>
      <c r="AB41" s="687" t="s">
        <v>8</v>
      </c>
      <c r="AC41" s="688"/>
      <c r="AD41" s="687" t="s">
        <v>9</v>
      </c>
      <c r="AE41" s="688"/>
      <c r="AF41" s="687" t="s">
        <v>10</v>
      </c>
      <c r="AG41" s="688"/>
      <c r="AH41" s="687" t="s">
        <v>11</v>
      </c>
      <c r="AI41" s="688"/>
      <c r="AJ41" s="687" t="s">
        <v>12</v>
      </c>
      <c r="AK41" s="688"/>
      <c r="AL41" s="638" t="s">
        <v>13</v>
      </c>
      <c r="AM41" s="688"/>
      <c r="AN41" s="595"/>
      <c r="AO41" s="159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CG41" s="42"/>
      <c r="CH41" s="42"/>
      <c r="CI41" s="42"/>
      <c r="CJ41" s="42"/>
      <c r="CK41" s="42"/>
      <c r="CL41" s="42"/>
    </row>
    <row r="42" spans="1:90" ht="16.149999999999999" customHeight="1" x14ac:dyDescent="0.2">
      <c r="A42" s="574"/>
      <c r="B42" s="575"/>
      <c r="C42" s="492" t="s">
        <v>14</v>
      </c>
      <c r="D42" s="354" t="s">
        <v>15</v>
      </c>
      <c r="E42" s="430" t="s">
        <v>16</v>
      </c>
      <c r="F42" s="32" t="s">
        <v>15</v>
      </c>
      <c r="G42" s="455" t="s">
        <v>16</v>
      </c>
      <c r="H42" s="32" t="s">
        <v>15</v>
      </c>
      <c r="I42" s="455" t="s">
        <v>16</v>
      </c>
      <c r="J42" s="32" t="s">
        <v>15</v>
      </c>
      <c r="K42" s="455" t="s">
        <v>16</v>
      </c>
      <c r="L42" s="32" t="s">
        <v>15</v>
      </c>
      <c r="M42" s="455" t="s">
        <v>16</v>
      </c>
      <c r="N42" s="32" t="s">
        <v>15</v>
      </c>
      <c r="O42" s="455" t="s">
        <v>16</v>
      </c>
      <c r="P42" s="32" t="s">
        <v>15</v>
      </c>
      <c r="Q42" s="455" t="s">
        <v>16</v>
      </c>
      <c r="R42" s="32" t="s">
        <v>15</v>
      </c>
      <c r="S42" s="455" t="s">
        <v>16</v>
      </c>
      <c r="T42" s="32" t="s">
        <v>15</v>
      </c>
      <c r="U42" s="455" t="s">
        <v>16</v>
      </c>
      <c r="V42" s="32" t="s">
        <v>15</v>
      </c>
      <c r="W42" s="455" t="s">
        <v>16</v>
      </c>
      <c r="X42" s="32" t="s">
        <v>15</v>
      </c>
      <c r="Y42" s="455" t="s">
        <v>16</v>
      </c>
      <c r="Z42" s="32" t="s">
        <v>15</v>
      </c>
      <c r="AA42" s="455" t="s">
        <v>16</v>
      </c>
      <c r="AB42" s="32" t="s">
        <v>15</v>
      </c>
      <c r="AC42" s="455" t="s">
        <v>16</v>
      </c>
      <c r="AD42" s="32" t="s">
        <v>15</v>
      </c>
      <c r="AE42" s="455" t="s">
        <v>16</v>
      </c>
      <c r="AF42" s="32" t="s">
        <v>15</v>
      </c>
      <c r="AG42" s="455" t="s">
        <v>16</v>
      </c>
      <c r="AH42" s="32" t="s">
        <v>15</v>
      </c>
      <c r="AI42" s="455" t="s">
        <v>16</v>
      </c>
      <c r="AJ42" s="32" t="s">
        <v>15</v>
      </c>
      <c r="AK42" s="455" t="s">
        <v>16</v>
      </c>
      <c r="AL42" s="493" t="s">
        <v>15</v>
      </c>
      <c r="AM42" s="455" t="s">
        <v>16</v>
      </c>
      <c r="AN42" s="591"/>
      <c r="AO42" s="164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CG42" s="42"/>
      <c r="CH42" s="42"/>
      <c r="CI42" s="42"/>
      <c r="CJ42" s="42"/>
      <c r="CK42" s="42"/>
      <c r="CL42" s="42"/>
    </row>
    <row r="43" spans="1:90" ht="16.149999999999999" customHeight="1" x14ac:dyDescent="0.2">
      <c r="A43" s="443" t="s">
        <v>26</v>
      </c>
      <c r="B43" s="494" t="s">
        <v>59</v>
      </c>
      <c r="C43" s="167">
        <f>SUM(D43+E43)</f>
        <v>0</v>
      </c>
      <c r="D43" s="168">
        <f>SUM(F43+H43+J43+L43+N43+P43+R43+T43+V43+X43+Z43+AB43+AD43+AF43+AH43+AJ43+AL43)</f>
        <v>0</v>
      </c>
      <c r="E43" s="472">
        <f>SUM(G43+I43+K43+M43+O43+Q43+S43+U43+W43+Y43+AA43+AC43+AE43+AG43+AI43+AK43+AM43)</f>
        <v>0</v>
      </c>
      <c r="F43" s="31"/>
      <c r="G43" s="48"/>
      <c r="H43" s="31"/>
      <c r="I43" s="48"/>
      <c r="J43" s="31"/>
      <c r="K43" s="48"/>
      <c r="L43" s="31"/>
      <c r="M43" s="48"/>
      <c r="N43" s="31"/>
      <c r="O43" s="48"/>
      <c r="P43" s="495"/>
      <c r="Q43" s="48"/>
      <c r="R43" s="495"/>
      <c r="S43" s="48"/>
      <c r="T43" s="495"/>
      <c r="U43" s="48"/>
      <c r="V43" s="495"/>
      <c r="W43" s="48"/>
      <c r="X43" s="495"/>
      <c r="Y43" s="48"/>
      <c r="Z43" s="495"/>
      <c r="AA43" s="48"/>
      <c r="AB43" s="495"/>
      <c r="AC43" s="48"/>
      <c r="AD43" s="495"/>
      <c r="AE43" s="48"/>
      <c r="AF43" s="495"/>
      <c r="AG43" s="48"/>
      <c r="AH43" s="495"/>
      <c r="AI43" s="48"/>
      <c r="AJ43" s="495"/>
      <c r="AK43" s="48"/>
      <c r="AL43" s="359"/>
      <c r="AM43" s="48"/>
      <c r="AN43" s="496"/>
      <c r="AO43" s="6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40"/>
      <c r="BB43" s="40"/>
      <c r="CB43" s="41"/>
      <c r="CG43" s="42">
        <v>0</v>
      </c>
      <c r="CH43" s="42">
        <v>0</v>
      </c>
      <c r="CI43" s="42"/>
      <c r="CJ43" s="42"/>
      <c r="CK43" s="42"/>
      <c r="CL43" s="42"/>
    </row>
    <row r="44" spans="1:90" ht="16.149999999999999" customHeight="1" x14ac:dyDescent="0.2">
      <c r="A44" s="497" t="s">
        <v>27</v>
      </c>
      <c r="B44" s="498" t="s">
        <v>59</v>
      </c>
      <c r="C44" s="45">
        <f>SUM(D44+E44)</f>
        <v>0</v>
      </c>
      <c r="D44" s="46">
        <f>SUM(F44+H44+J44+L44+N44+P44+R44+T44+V44+X44+Z44+AB44+AD44+AF44+AH44+AJ44+AL44)</f>
        <v>0</v>
      </c>
      <c r="E44" s="70">
        <f>SUM(G44+I44+K44+M44+O44+Q44+S44+U44+W44+Y44+AA44+AC44+AE44+AG44+AI44+AK44+AM44)</f>
        <v>0</v>
      </c>
      <c r="F44" s="29"/>
      <c r="G44" s="47"/>
      <c r="H44" s="29"/>
      <c r="I44" s="47"/>
      <c r="J44" s="29"/>
      <c r="K44" s="47"/>
      <c r="L44" s="29"/>
      <c r="M44" s="47"/>
      <c r="N44" s="29"/>
      <c r="O44" s="47"/>
      <c r="P44" s="129"/>
      <c r="Q44" s="47"/>
      <c r="R44" s="129"/>
      <c r="S44" s="47"/>
      <c r="T44" s="129"/>
      <c r="U44" s="47"/>
      <c r="V44" s="129"/>
      <c r="W44" s="47"/>
      <c r="X44" s="129"/>
      <c r="Y44" s="47"/>
      <c r="Z44" s="129"/>
      <c r="AA44" s="47"/>
      <c r="AB44" s="129"/>
      <c r="AC44" s="47"/>
      <c r="AD44" s="129"/>
      <c r="AE44" s="47"/>
      <c r="AF44" s="129"/>
      <c r="AG44" s="47"/>
      <c r="AH44" s="129"/>
      <c r="AI44" s="47"/>
      <c r="AJ44" s="129"/>
      <c r="AK44" s="47"/>
      <c r="AL44" s="79"/>
      <c r="AM44" s="47"/>
      <c r="AN44" s="173"/>
      <c r="AO44" s="6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40"/>
      <c r="BB44" s="40"/>
      <c r="CG44" s="42">
        <v>0</v>
      </c>
      <c r="CH44" s="42">
        <v>0</v>
      </c>
      <c r="CI44" s="42"/>
      <c r="CJ44" s="42"/>
      <c r="CK44" s="42"/>
      <c r="CL44" s="42"/>
    </row>
    <row r="45" spans="1:90" ht="31.15" customHeight="1" x14ac:dyDescent="0.2">
      <c r="A45" s="623" t="s">
        <v>60</v>
      </c>
      <c r="B45" s="623"/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3"/>
      <c r="N45" s="174"/>
      <c r="O45" s="157"/>
      <c r="P45" s="157"/>
      <c r="Q45" s="157"/>
      <c r="R45" s="157"/>
      <c r="S45" s="157"/>
      <c r="T45" s="157"/>
      <c r="U45" s="157"/>
      <c r="V45" s="175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76"/>
      <c r="AP45" s="177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CG45" s="42"/>
      <c r="CH45" s="42"/>
      <c r="CI45" s="42"/>
      <c r="CJ45" s="42"/>
      <c r="CK45" s="42"/>
      <c r="CL45" s="42"/>
    </row>
    <row r="46" spans="1:90" ht="16.149999999999999" customHeight="1" x14ac:dyDescent="0.2">
      <c r="A46" s="683" t="s">
        <v>19</v>
      </c>
      <c r="B46" s="684"/>
      <c r="C46" s="685" t="s">
        <v>28</v>
      </c>
      <c r="D46" s="685"/>
      <c r="E46" s="673"/>
      <c r="F46" s="674" t="s">
        <v>25</v>
      </c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  <c r="R46" s="627"/>
      <c r="S46" s="627"/>
      <c r="T46" s="627"/>
      <c r="U46" s="627"/>
      <c r="V46" s="627"/>
      <c r="W46" s="627"/>
      <c r="X46" s="627"/>
      <c r="Y46" s="627"/>
      <c r="Z46" s="627"/>
      <c r="AA46" s="627"/>
      <c r="AB46" s="627"/>
      <c r="AC46" s="627"/>
      <c r="AD46" s="627"/>
      <c r="AE46" s="627"/>
      <c r="AF46" s="627"/>
      <c r="AG46" s="627"/>
      <c r="AH46" s="627"/>
      <c r="AI46" s="627"/>
      <c r="AJ46" s="627"/>
      <c r="AK46" s="627"/>
      <c r="AL46" s="627"/>
      <c r="AM46" s="675"/>
      <c r="AN46" s="679" t="s">
        <v>1</v>
      </c>
      <c r="AO46" s="176"/>
      <c r="AP46" s="499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CG46" s="42"/>
      <c r="CH46" s="42"/>
      <c r="CI46" s="42"/>
      <c r="CJ46" s="42"/>
      <c r="CK46" s="42"/>
      <c r="CL46" s="42"/>
    </row>
    <row r="47" spans="1:90" ht="16.149999999999999" customHeight="1" x14ac:dyDescent="0.2">
      <c r="A47" s="572"/>
      <c r="B47" s="573"/>
      <c r="C47" s="579"/>
      <c r="D47" s="579"/>
      <c r="E47" s="580"/>
      <c r="F47" s="690" t="s">
        <v>22</v>
      </c>
      <c r="G47" s="690"/>
      <c r="H47" s="680" t="s">
        <v>23</v>
      </c>
      <c r="I47" s="681"/>
      <c r="J47" s="674" t="s">
        <v>24</v>
      </c>
      <c r="K47" s="675"/>
      <c r="L47" s="680" t="s">
        <v>21</v>
      </c>
      <c r="M47" s="681"/>
      <c r="N47" s="680" t="s">
        <v>20</v>
      </c>
      <c r="O47" s="681"/>
      <c r="P47" s="687" t="s">
        <v>2</v>
      </c>
      <c r="Q47" s="688"/>
      <c r="R47" s="687" t="s">
        <v>3</v>
      </c>
      <c r="S47" s="688"/>
      <c r="T47" s="687" t="s">
        <v>4</v>
      </c>
      <c r="U47" s="688"/>
      <c r="V47" s="687" t="s">
        <v>5</v>
      </c>
      <c r="W47" s="688"/>
      <c r="X47" s="687" t="s">
        <v>6</v>
      </c>
      <c r="Y47" s="688"/>
      <c r="Z47" s="687" t="s">
        <v>7</v>
      </c>
      <c r="AA47" s="688"/>
      <c r="AB47" s="687" t="s">
        <v>8</v>
      </c>
      <c r="AC47" s="688"/>
      <c r="AD47" s="687" t="s">
        <v>9</v>
      </c>
      <c r="AE47" s="688"/>
      <c r="AF47" s="687" t="s">
        <v>10</v>
      </c>
      <c r="AG47" s="688"/>
      <c r="AH47" s="687" t="s">
        <v>11</v>
      </c>
      <c r="AI47" s="688"/>
      <c r="AJ47" s="687" t="s">
        <v>12</v>
      </c>
      <c r="AK47" s="688"/>
      <c r="AL47" s="687" t="s">
        <v>13</v>
      </c>
      <c r="AM47" s="688"/>
      <c r="AN47" s="595"/>
      <c r="AO47" s="176"/>
      <c r="AP47" s="499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CG47" s="42"/>
      <c r="CH47" s="42"/>
      <c r="CI47" s="42"/>
      <c r="CJ47" s="42"/>
      <c r="CK47" s="42"/>
      <c r="CL47" s="42"/>
    </row>
    <row r="48" spans="1:90" ht="16.149999999999999" customHeight="1" x14ac:dyDescent="0.2">
      <c r="A48" s="574"/>
      <c r="B48" s="575"/>
      <c r="C48" s="84" t="s">
        <v>14</v>
      </c>
      <c r="D48" s="179" t="s">
        <v>15</v>
      </c>
      <c r="E48" s="82" t="s">
        <v>16</v>
      </c>
      <c r="F48" s="470" t="s">
        <v>15</v>
      </c>
      <c r="G48" s="453" t="s">
        <v>16</v>
      </c>
      <c r="H48" s="470" t="s">
        <v>15</v>
      </c>
      <c r="I48" s="453" t="s">
        <v>16</v>
      </c>
      <c r="J48" s="470" t="s">
        <v>15</v>
      </c>
      <c r="K48" s="453" t="s">
        <v>16</v>
      </c>
      <c r="L48" s="470" t="s">
        <v>15</v>
      </c>
      <c r="M48" s="453" t="s">
        <v>16</v>
      </c>
      <c r="N48" s="470" t="s">
        <v>15</v>
      </c>
      <c r="O48" s="453" t="s">
        <v>16</v>
      </c>
      <c r="P48" s="470" t="s">
        <v>15</v>
      </c>
      <c r="Q48" s="453" t="s">
        <v>16</v>
      </c>
      <c r="R48" s="470" t="s">
        <v>15</v>
      </c>
      <c r="S48" s="453" t="s">
        <v>16</v>
      </c>
      <c r="T48" s="470" t="s">
        <v>15</v>
      </c>
      <c r="U48" s="453" t="s">
        <v>16</v>
      </c>
      <c r="V48" s="470" t="s">
        <v>15</v>
      </c>
      <c r="W48" s="453" t="s">
        <v>16</v>
      </c>
      <c r="X48" s="470" t="s">
        <v>15</v>
      </c>
      <c r="Y48" s="453" t="s">
        <v>16</v>
      </c>
      <c r="Z48" s="470" t="s">
        <v>15</v>
      </c>
      <c r="AA48" s="453" t="s">
        <v>16</v>
      </c>
      <c r="AB48" s="470" t="s">
        <v>15</v>
      </c>
      <c r="AC48" s="453" t="s">
        <v>16</v>
      </c>
      <c r="AD48" s="470" t="s">
        <v>15</v>
      </c>
      <c r="AE48" s="453" t="s">
        <v>16</v>
      </c>
      <c r="AF48" s="470" t="s">
        <v>15</v>
      </c>
      <c r="AG48" s="453" t="s">
        <v>16</v>
      </c>
      <c r="AH48" s="470" t="s">
        <v>15</v>
      </c>
      <c r="AI48" s="453" t="s">
        <v>16</v>
      </c>
      <c r="AJ48" s="470" t="s">
        <v>15</v>
      </c>
      <c r="AK48" s="453" t="s">
        <v>16</v>
      </c>
      <c r="AL48" s="68" t="s">
        <v>15</v>
      </c>
      <c r="AM48" s="181" t="s">
        <v>16</v>
      </c>
      <c r="AN48" s="591"/>
      <c r="AO48" s="176"/>
      <c r="AP48" s="499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CG48" s="42"/>
      <c r="CH48" s="42"/>
      <c r="CI48" s="42"/>
      <c r="CJ48" s="42"/>
      <c r="CK48" s="42"/>
      <c r="CL48" s="42"/>
    </row>
    <row r="49" spans="1:90" ht="16.149999999999999" customHeight="1" x14ac:dyDescent="0.2">
      <c r="A49" s="671" t="s">
        <v>61</v>
      </c>
      <c r="B49" s="437" t="s">
        <v>35</v>
      </c>
      <c r="C49" s="90">
        <f t="shared" ref="C49:C70" si="4">SUM(D49+E49)</f>
        <v>0</v>
      </c>
      <c r="D49" s="91">
        <f>SUM(H49+J49+L49+N49+P49+R49+T49+V49+X49+Z49+AB49+AD49+AF49+AH49+AJ49+AL49)</f>
        <v>0</v>
      </c>
      <c r="E49" s="2">
        <f t="shared" ref="D49:E54" si="5">SUM(I49+K49+M49+O49+Q49+S49+U49+W49+Y49+AA49+AC49+AE49+AG49+AI49+AK49+AM49)</f>
        <v>0</v>
      </c>
      <c r="F49" s="80"/>
      <c r="G49" s="81"/>
      <c r="H49" s="3"/>
      <c r="I49" s="4"/>
      <c r="J49" s="3"/>
      <c r="K49" s="5"/>
      <c r="L49" s="3"/>
      <c r="M49" s="5"/>
      <c r="N49" s="3"/>
      <c r="O49" s="5"/>
      <c r="P49" s="21"/>
      <c r="Q49" s="5"/>
      <c r="R49" s="21"/>
      <c r="S49" s="5"/>
      <c r="T49" s="21"/>
      <c r="U49" s="5"/>
      <c r="V49" s="21"/>
      <c r="W49" s="5"/>
      <c r="X49" s="21"/>
      <c r="Y49" s="5"/>
      <c r="Z49" s="21"/>
      <c r="AA49" s="5"/>
      <c r="AB49" s="21"/>
      <c r="AC49" s="5"/>
      <c r="AD49" s="21"/>
      <c r="AE49" s="5"/>
      <c r="AF49" s="21"/>
      <c r="AG49" s="5"/>
      <c r="AH49" s="21"/>
      <c r="AI49" s="5"/>
      <c r="AJ49" s="21"/>
      <c r="AK49" s="5"/>
      <c r="AL49" s="21"/>
      <c r="AM49" s="5"/>
      <c r="AN49" s="183"/>
      <c r="AO49" s="6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40"/>
      <c r="BB49" s="40"/>
      <c r="CG49" s="42">
        <v>0</v>
      </c>
      <c r="CH49" s="42">
        <v>0</v>
      </c>
      <c r="CI49" s="42"/>
      <c r="CJ49" s="42"/>
      <c r="CK49" s="42"/>
      <c r="CL49" s="42"/>
    </row>
    <row r="50" spans="1:90" ht="16.149999999999999" customHeight="1" x14ac:dyDescent="0.2">
      <c r="A50" s="564"/>
      <c r="B50" s="434" t="s">
        <v>47</v>
      </c>
      <c r="C50" s="114">
        <f t="shared" si="4"/>
        <v>0</v>
      </c>
      <c r="D50" s="115">
        <f t="shared" si="5"/>
        <v>0</v>
      </c>
      <c r="E50" s="69">
        <f t="shared" si="5"/>
        <v>0</v>
      </c>
      <c r="F50" s="43"/>
      <c r="G50" s="44"/>
      <c r="H50" s="7"/>
      <c r="I50" s="14"/>
      <c r="J50" s="7"/>
      <c r="K50" s="8"/>
      <c r="L50" s="7"/>
      <c r="M50" s="8"/>
      <c r="N50" s="7"/>
      <c r="O50" s="8"/>
      <c r="P50" s="15"/>
      <c r="Q50" s="8"/>
      <c r="R50" s="15"/>
      <c r="S50" s="8"/>
      <c r="T50" s="15"/>
      <c r="U50" s="8"/>
      <c r="V50" s="15"/>
      <c r="W50" s="8"/>
      <c r="X50" s="15"/>
      <c r="Y50" s="8"/>
      <c r="Z50" s="15"/>
      <c r="AA50" s="8"/>
      <c r="AB50" s="15"/>
      <c r="AC50" s="8"/>
      <c r="AD50" s="15"/>
      <c r="AE50" s="8"/>
      <c r="AF50" s="15"/>
      <c r="AG50" s="8"/>
      <c r="AH50" s="15"/>
      <c r="AI50" s="8"/>
      <c r="AJ50" s="15"/>
      <c r="AK50" s="8"/>
      <c r="AL50" s="15"/>
      <c r="AM50" s="8"/>
      <c r="AN50" s="185"/>
      <c r="AO50" s="6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40"/>
      <c r="BB50" s="40"/>
      <c r="CG50" s="42">
        <v>0</v>
      </c>
      <c r="CH50" s="42">
        <v>0</v>
      </c>
      <c r="CI50" s="42"/>
      <c r="CJ50" s="42"/>
      <c r="CK50" s="42"/>
      <c r="CL50" s="42"/>
    </row>
    <row r="51" spans="1:90" ht="16.149999999999999" customHeight="1" x14ac:dyDescent="0.2">
      <c r="A51" s="564"/>
      <c r="B51" s="434" t="s">
        <v>36</v>
      </c>
      <c r="C51" s="114">
        <f t="shared" si="4"/>
        <v>0</v>
      </c>
      <c r="D51" s="115">
        <f t="shared" si="5"/>
        <v>0</v>
      </c>
      <c r="E51" s="69">
        <f t="shared" si="5"/>
        <v>0</v>
      </c>
      <c r="F51" s="43"/>
      <c r="G51" s="44"/>
      <c r="H51" s="7"/>
      <c r="I51" s="14"/>
      <c r="J51" s="7"/>
      <c r="K51" s="8"/>
      <c r="L51" s="7"/>
      <c r="M51" s="8"/>
      <c r="N51" s="7"/>
      <c r="O51" s="8"/>
      <c r="P51" s="15"/>
      <c r="Q51" s="8"/>
      <c r="R51" s="15"/>
      <c r="S51" s="8"/>
      <c r="T51" s="15"/>
      <c r="U51" s="8"/>
      <c r="V51" s="15"/>
      <c r="W51" s="8"/>
      <c r="X51" s="15"/>
      <c r="Y51" s="8"/>
      <c r="Z51" s="15"/>
      <c r="AA51" s="8"/>
      <c r="AB51" s="15"/>
      <c r="AC51" s="8"/>
      <c r="AD51" s="15"/>
      <c r="AE51" s="8"/>
      <c r="AF51" s="15"/>
      <c r="AG51" s="8"/>
      <c r="AH51" s="15"/>
      <c r="AI51" s="8"/>
      <c r="AJ51" s="15"/>
      <c r="AK51" s="8"/>
      <c r="AL51" s="15"/>
      <c r="AM51" s="8"/>
      <c r="AN51" s="185"/>
      <c r="AO51" s="6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40"/>
      <c r="BB51" s="40"/>
      <c r="CG51" s="42">
        <v>0</v>
      </c>
      <c r="CH51" s="42">
        <v>0</v>
      </c>
      <c r="CI51" s="42"/>
      <c r="CJ51" s="42"/>
      <c r="CK51" s="42"/>
      <c r="CL51" s="42"/>
    </row>
    <row r="52" spans="1:90" ht="16.149999999999999" customHeight="1" x14ac:dyDescent="0.2">
      <c r="A52" s="564"/>
      <c r="B52" s="434" t="s">
        <v>62</v>
      </c>
      <c r="C52" s="114">
        <f t="shared" si="4"/>
        <v>0</v>
      </c>
      <c r="D52" s="115">
        <f t="shared" si="5"/>
        <v>0</v>
      </c>
      <c r="E52" s="69">
        <f t="shared" si="5"/>
        <v>0</v>
      </c>
      <c r="F52" s="43"/>
      <c r="G52" s="44"/>
      <c r="H52" s="7"/>
      <c r="I52" s="14"/>
      <c r="J52" s="7"/>
      <c r="K52" s="8"/>
      <c r="L52" s="7"/>
      <c r="M52" s="8"/>
      <c r="N52" s="7"/>
      <c r="O52" s="8"/>
      <c r="P52" s="15"/>
      <c r="Q52" s="8"/>
      <c r="R52" s="15"/>
      <c r="S52" s="8"/>
      <c r="T52" s="15"/>
      <c r="U52" s="8"/>
      <c r="V52" s="15"/>
      <c r="W52" s="8"/>
      <c r="X52" s="15"/>
      <c r="Y52" s="8"/>
      <c r="Z52" s="15"/>
      <c r="AA52" s="8"/>
      <c r="AB52" s="15"/>
      <c r="AC52" s="8"/>
      <c r="AD52" s="15"/>
      <c r="AE52" s="8"/>
      <c r="AF52" s="15"/>
      <c r="AG52" s="8"/>
      <c r="AH52" s="15"/>
      <c r="AI52" s="8"/>
      <c r="AJ52" s="15"/>
      <c r="AK52" s="8"/>
      <c r="AL52" s="15"/>
      <c r="AM52" s="8"/>
      <c r="AN52" s="185"/>
      <c r="AO52" s="6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40"/>
      <c r="BB52" s="40"/>
      <c r="CG52" s="42">
        <v>0</v>
      </c>
      <c r="CH52" s="42">
        <v>0</v>
      </c>
      <c r="CI52" s="42"/>
      <c r="CJ52" s="42"/>
      <c r="CK52" s="42"/>
      <c r="CL52" s="42"/>
    </row>
    <row r="53" spans="1:90" ht="16.149999999999999" customHeight="1" x14ac:dyDescent="0.2">
      <c r="A53" s="564"/>
      <c r="B53" s="434" t="s">
        <v>39</v>
      </c>
      <c r="C53" s="114">
        <f t="shared" si="4"/>
        <v>0</v>
      </c>
      <c r="D53" s="115">
        <f t="shared" si="5"/>
        <v>0</v>
      </c>
      <c r="E53" s="69">
        <f t="shared" si="5"/>
        <v>0</v>
      </c>
      <c r="F53" s="43"/>
      <c r="G53" s="44"/>
      <c r="H53" s="7"/>
      <c r="I53" s="14"/>
      <c r="J53" s="7"/>
      <c r="K53" s="8"/>
      <c r="L53" s="7"/>
      <c r="M53" s="8"/>
      <c r="N53" s="7"/>
      <c r="O53" s="8"/>
      <c r="P53" s="15"/>
      <c r="Q53" s="8"/>
      <c r="R53" s="15"/>
      <c r="S53" s="8"/>
      <c r="T53" s="15"/>
      <c r="U53" s="8"/>
      <c r="V53" s="15"/>
      <c r="W53" s="8"/>
      <c r="X53" s="15"/>
      <c r="Y53" s="8"/>
      <c r="Z53" s="15"/>
      <c r="AA53" s="8"/>
      <c r="AB53" s="15"/>
      <c r="AC53" s="8"/>
      <c r="AD53" s="15"/>
      <c r="AE53" s="8"/>
      <c r="AF53" s="15"/>
      <c r="AG53" s="8"/>
      <c r="AH53" s="15"/>
      <c r="AI53" s="8"/>
      <c r="AJ53" s="15"/>
      <c r="AK53" s="8"/>
      <c r="AL53" s="15"/>
      <c r="AM53" s="8"/>
      <c r="AN53" s="185"/>
      <c r="AO53" s="6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40"/>
      <c r="BB53" s="40"/>
      <c r="CG53" s="42">
        <v>0</v>
      </c>
      <c r="CH53" s="42">
        <v>0</v>
      </c>
      <c r="CI53" s="42"/>
      <c r="CJ53" s="42"/>
      <c r="CK53" s="42"/>
      <c r="CL53" s="42"/>
    </row>
    <row r="54" spans="1:90" ht="16.149999999999999" customHeight="1" x14ac:dyDescent="0.2">
      <c r="A54" s="565"/>
      <c r="B54" s="435" t="s">
        <v>40</v>
      </c>
      <c r="C54" s="86">
        <f t="shared" si="4"/>
        <v>0</v>
      </c>
      <c r="D54" s="87">
        <f t="shared" si="5"/>
        <v>0</v>
      </c>
      <c r="E54" s="74">
        <f t="shared" si="5"/>
        <v>0</v>
      </c>
      <c r="F54" s="72"/>
      <c r="G54" s="73"/>
      <c r="H54" s="9"/>
      <c r="I54" s="10"/>
      <c r="J54" s="9"/>
      <c r="K54" s="11"/>
      <c r="L54" s="9"/>
      <c r="M54" s="11"/>
      <c r="N54" s="9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8"/>
      <c r="AA54" s="11"/>
      <c r="AB54" s="18"/>
      <c r="AC54" s="11"/>
      <c r="AD54" s="18"/>
      <c r="AE54" s="11"/>
      <c r="AF54" s="18"/>
      <c r="AG54" s="11"/>
      <c r="AH54" s="18"/>
      <c r="AI54" s="11"/>
      <c r="AJ54" s="18"/>
      <c r="AK54" s="11"/>
      <c r="AL54" s="18"/>
      <c r="AM54" s="11"/>
      <c r="AN54" s="186"/>
      <c r="AO54" s="6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40"/>
      <c r="BB54" s="40"/>
      <c r="CG54" s="42">
        <v>0</v>
      </c>
      <c r="CH54" s="42">
        <v>0</v>
      </c>
      <c r="CI54" s="42"/>
      <c r="CJ54" s="42"/>
      <c r="CK54" s="42"/>
      <c r="CL54" s="42"/>
    </row>
    <row r="55" spans="1:90" ht="16.149999999999999" customHeight="1" x14ac:dyDescent="0.2">
      <c r="A55" s="671" t="s">
        <v>63</v>
      </c>
      <c r="B55" s="437" t="s">
        <v>36</v>
      </c>
      <c r="C55" s="90">
        <f t="shared" si="4"/>
        <v>0</v>
      </c>
      <c r="D55" s="91">
        <f t="shared" ref="D55:E60" si="6">SUM(J55+L55+N55)</f>
        <v>0</v>
      </c>
      <c r="E55" s="2">
        <f t="shared" si="6"/>
        <v>0</v>
      </c>
      <c r="F55" s="80"/>
      <c r="G55" s="81"/>
      <c r="H55" s="80"/>
      <c r="I55" s="81"/>
      <c r="J55" s="3"/>
      <c r="K55" s="5"/>
      <c r="L55" s="3"/>
      <c r="M55" s="5"/>
      <c r="N55" s="3"/>
      <c r="O55" s="5"/>
      <c r="P55" s="187"/>
      <c r="Q55" s="188"/>
      <c r="R55" s="187"/>
      <c r="S55" s="188"/>
      <c r="T55" s="187"/>
      <c r="U55" s="188"/>
      <c r="V55" s="187"/>
      <c r="W55" s="188"/>
      <c r="X55" s="187"/>
      <c r="Y55" s="188"/>
      <c r="Z55" s="187"/>
      <c r="AA55" s="188"/>
      <c r="AB55" s="187"/>
      <c r="AC55" s="188"/>
      <c r="AD55" s="187"/>
      <c r="AE55" s="188"/>
      <c r="AF55" s="187"/>
      <c r="AG55" s="188"/>
      <c r="AH55" s="187"/>
      <c r="AI55" s="188"/>
      <c r="AJ55" s="80"/>
      <c r="AK55" s="188"/>
      <c r="AL55" s="187"/>
      <c r="AM55" s="188"/>
      <c r="AN55" s="183"/>
      <c r="AO55" s="6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40"/>
      <c r="BB55" s="40"/>
      <c r="CG55" s="42">
        <v>0</v>
      </c>
      <c r="CH55" s="42">
        <v>0</v>
      </c>
      <c r="CI55" s="42"/>
      <c r="CJ55" s="42"/>
      <c r="CK55" s="42"/>
      <c r="CL55" s="42"/>
    </row>
    <row r="56" spans="1:90" ht="16.149999999999999" customHeight="1" x14ac:dyDescent="0.2">
      <c r="A56" s="565"/>
      <c r="B56" s="435" t="s">
        <v>39</v>
      </c>
      <c r="C56" s="86">
        <f t="shared" si="4"/>
        <v>0</v>
      </c>
      <c r="D56" s="87">
        <f t="shared" si="6"/>
        <v>0</v>
      </c>
      <c r="E56" s="74">
        <f t="shared" si="6"/>
        <v>0</v>
      </c>
      <c r="F56" s="72"/>
      <c r="G56" s="73"/>
      <c r="H56" s="72"/>
      <c r="I56" s="73"/>
      <c r="J56" s="9"/>
      <c r="K56" s="11"/>
      <c r="L56" s="9"/>
      <c r="M56" s="11"/>
      <c r="N56" s="9"/>
      <c r="O56" s="11"/>
      <c r="P56" s="189"/>
      <c r="Q56" s="190"/>
      <c r="R56" s="189"/>
      <c r="S56" s="190"/>
      <c r="T56" s="189"/>
      <c r="U56" s="190"/>
      <c r="V56" s="189"/>
      <c r="W56" s="190"/>
      <c r="X56" s="189"/>
      <c r="Y56" s="190"/>
      <c r="Z56" s="189"/>
      <c r="AA56" s="190"/>
      <c r="AB56" s="189"/>
      <c r="AC56" s="190"/>
      <c r="AD56" s="189"/>
      <c r="AE56" s="190"/>
      <c r="AF56" s="189"/>
      <c r="AG56" s="190"/>
      <c r="AH56" s="189"/>
      <c r="AI56" s="190"/>
      <c r="AJ56" s="72"/>
      <c r="AK56" s="190"/>
      <c r="AL56" s="189"/>
      <c r="AM56" s="190"/>
      <c r="AN56" s="186"/>
      <c r="AO56" s="6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40"/>
      <c r="BB56" s="40"/>
      <c r="CG56" s="42">
        <v>0</v>
      </c>
      <c r="CH56" s="42">
        <v>0</v>
      </c>
      <c r="CI56" s="42"/>
      <c r="CJ56" s="42"/>
      <c r="CK56" s="42"/>
      <c r="CL56" s="42"/>
    </row>
    <row r="57" spans="1:90" ht="16.149999999999999" customHeight="1" x14ac:dyDescent="0.2">
      <c r="A57" s="671" t="s">
        <v>64</v>
      </c>
      <c r="B57" s="437" t="s">
        <v>35</v>
      </c>
      <c r="C57" s="90">
        <f t="shared" si="4"/>
        <v>0</v>
      </c>
      <c r="D57" s="91">
        <f t="shared" si="6"/>
        <v>0</v>
      </c>
      <c r="E57" s="2">
        <f t="shared" si="6"/>
        <v>0</v>
      </c>
      <c r="F57" s="80"/>
      <c r="G57" s="81"/>
      <c r="H57" s="80"/>
      <c r="I57" s="81"/>
      <c r="J57" s="3"/>
      <c r="K57" s="5"/>
      <c r="L57" s="3"/>
      <c r="M57" s="5"/>
      <c r="N57" s="3"/>
      <c r="O57" s="5"/>
      <c r="P57" s="187"/>
      <c r="Q57" s="188"/>
      <c r="R57" s="187"/>
      <c r="S57" s="188"/>
      <c r="T57" s="187"/>
      <c r="U57" s="188"/>
      <c r="V57" s="187"/>
      <c r="W57" s="188"/>
      <c r="X57" s="187"/>
      <c r="Y57" s="188"/>
      <c r="Z57" s="187"/>
      <c r="AA57" s="188"/>
      <c r="AB57" s="187"/>
      <c r="AC57" s="188"/>
      <c r="AD57" s="187"/>
      <c r="AE57" s="188"/>
      <c r="AF57" s="187"/>
      <c r="AG57" s="188"/>
      <c r="AH57" s="187"/>
      <c r="AI57" s="188"/>
      <c r="AJ57" s="80"/>
      <c r="AK57" s="188"/>
      <c r="AL57" s="187"/>
      <c r="AM57" s="188"/>
      <c r="AN57" s="183"/>
      <c r="AO57" s="6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40"/>
      <c r="BB57" s="40"/>
      <c r="CG57" s="42">
        <v>0</v>
      </c>
      <c r="CH57" s="42">
        <v>0</v>
      </c>
      <c r="CI57" s="42"/>
      <c r="CJ57" s="42"/>
      <c r="CK57" s="42"/>
      <c r="CL57" s="42"/>
    </row>
    <row r="58" spans="1:90" ht="16.149999999999999" customHeight="1" x14ac:dyDescent="0.2">
      <c r="A58" s="564"/>
      <c r="B58" s="434" t="s">
        <v>47</v>
      </c>
      <c r="C58" s="114">
        <f t="shared" si="4"/>
        <v>0</v>
      </c>
      <c r="D58" s="115">
        <f t="shared" si="6"/>
        <v>0</v>
      </c>
      <c r="E58" s="69">
        <f t="shared" si="6"/>
        <v>0</v>
      </c>
      <c r="F58" s="43"/>
      <c r="G58" s="44"/>
      <c r="H58" s="43"/>
      <c r="I58" s="44"/>
      <c r="J58" s="7"/>
      <c r="K58" s="8"/>
      <c r="L58" s="7"/>
      <c r="M58" s="8"/>
      <c r="N58" s="7"/>
      <c r="O58" s="8"/>
      <c r="P58" s="191"/>
      <c r="Q58" s="192"/>
      <c r="R58" s="191"/>
      <c r="S58" s="192"/>
      <c r="T58" s="191"/>
      <c r="U58" s="192"/>
      <c r="V58" s="191"/>
      <c r="W58" s="192"/>
      <c r="X58" s="191"/>
      <c r="Y58" s="192"/>
      <c r="Z58" s="191"/>
      <c r="AA58" s="192"/>
      <c r="AB58" s="191"/>
      <c r="AC58" s="192"/>
      <c r="AD58" s="191"/>
      <c r="AE58" s="192"/>
      <c r="AF58" s="191"/>
      <c r="AG58" s="192"/>
      <c r="AH58" s="191"/>
      <c r="AI58" s="192"/>
      <c r="AJ58" s="43"/>
      <c r="AK58" s="192"/>
      <c r="AL58" s="191"/>
      <c r="AM58" s="192"/>
      <c r="AN58" s="185"/>
      <c r="AO58" s="6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40"/>
      <c r="BB58" s="40"/>
      <c r="CG58" s="42">
        <v>0</v>
      </c>
      <c r="CH58" s="42">
        <v>0</v>
      </c>
      <c r="CI58" s="42"/>
      <c r="CJ58" s="42"/>
      <c r="CK58" s="42"/>
      <c r="CL58" s="42"/>
    </row>
    <row r="59" spans="1:90" ht="16.149999999999999" customHeight="1" x14ac:dyDescent="0.2">
      <c r="A59" s="564"/>
      <c r="B59" s="434" t="s">
        <v>36</v>
      </c>
      <c r="C59" s="114">
        <f t="shared" si="4"/>
        <v>0</v>
      </c>
      <c r="D59" s="115">
        <f t="shared" si="6"/>
        <v>0</v>
      </c>
      <c r="E59" s="69">
        <f t="shared" si="6"/>
        <v>0</v>
      </c>
      <c r="F59" s="43"/>
      <c r="G59" s="44"/>
      <c r="H59" s="43"/>
      <c r="I59" s="44"/>
      <c r="J59" s="7"/>
      <c r="K59" s="8"/>
      <c r="L59" s="7"/>
      <c r="M59" s="8"/>
      <c r="N59" s="7"/>
      <c r="O59" s="8"/>
      <c r="P59" s="191"/>
      <c r="Q59" s="192"/>
      <c r="R59" s="191"/>
      <c r="S59" s="192"/>
      <c r="T59" s="191"/>
      <c r="U59" s="192"/>
      <c r="V59" s="191"/>
      <c r="W59" s="192"/>
      <c r="X59" s="191"/>
      <c r="Y59" s="192"/>
      <c r="Z59" s="191"/>
      <c r="AA59" s="192"/>
      <c r="AB59" s="191"/>
      <c r="AC59" s="192"/>
      <c r="AD59" s="191"/>
      <c r="AE59" s="192"/>
      <c r="AF59" s="191"/>
      <c r="AG59" s="192"/>
      <c r="AH59" s="191"/>
      <c r="AI59" s="192"/>
      <c r="AJ59" s="43"/>
      <c r="AK59" s="192"/>
      <c r="AL59" s="191"/>
      <c r="AM59" s="192"/>
      <c r="AN59" s="185"/>
      <c r="AO59" s="6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40"/>
      <c r="BB59" s="40"/>
      <c r="CG59" s="42">
        <v>0</v>
      </c>
      <c r="CH59" s="42">
        <v>0</v>
      </c>
      <c r="CI59" s="42"/>
      <c r="CJ59" s="42"/>
      <c r="CK59" s="42"/>
      <c r="CL59" s="42"/>
    </row>
    <row r="60" spans="1:90" ht="16.149999999999999" customHeight="1" x14ac:dyDescent="0.2">
      <c r="A60" s="565"/>
      <c r="B60" s="435" t="s">
        <v>39</v>
      </c>
      <c r="C60" s="86">
        <f t="shared" si="4"/>
        <v>0</v>
      </c>
      <c r="D60" s="87">
        <f t="shared" si="6"/>
        <v>0</v>
      </c>
      <c r="E60" s="74">
        <f t="shared" si="6"/>
        <v>0</v>
      </c>
      <c r="F60" s="72"/>
      <c r="G60" s="73"/>
      <c r="H60" s="72"/>
      <c r="I60" s="73"/>
      <c r="J60" s="9"/>
      <c r="K60" s="11"/>
      <c r="L60" s="9"/>
      <c r="M60" s="11"/>
      <c r="N60" s="9"/>
      <c r="O60" s="11"/>
      <c r="P60" s="189"/>
      <c r="Q60" s="190"/>
      <c r="R60" s="189"/>
      <c r="S60" s="190"/>
      <c r="T60" s="189"/>
      <c r="U60" s="190"/>
      <c r="V60" s="189"/>
      <c r="W60" s="190"/>
      <c r="X60" s="189"/>
      <c r="Y60" s="190"/>
      <c r="Z60" s="189"/>
      <c r="AA60" s="190"/>
      <c r="AB60" s="189"/>
      <c r="AC60" s="190"/>
      <c r="AD60" s="189"/>
      <c r="AE60" s="190"/>
      <c r="AF60" s="189"/>
      <c r="AG60" s="190"/>
      <c r="AH60" s="189"/>
      <c r="AI60" s="190"/>
      <c r="AJ60" s="72"/>
      <c r="AK60" s="190"/>
      <c r="AL60" s="189"/>
      <c r="AM60" s="190"/>
      <c r="AN60" s="186"/>
      <c r="AO60" s="6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40"/>
      <c r="BB60" s="40"/>
      <c r="CG60" s="42">
        <v>0</v>
      </c>
      <c r="CH60" s="42">
        <v>0</v>
      </c>
      <c r="CI60" s="42"/>
      <c r="CJ60" s="42"/>
      <c r="CK60" s="42"/>
      <c r="CL60" s="42"/>
    </row>
    <row r="61" spans="1:90" ht="16.149999999999999" customHeight="1" x14ac:dyDescent="0.2">
      <c r="A61" s="671" t="s">
        <v>65</v>
      </c>
      <c r="B61" s="437" t="s">
        <v>35</v>
      </c>
      <c r="C61" s="90">
        <f t="shared" si="4"/>
        <v>0</v>
      </c>
      <c r="D61" s="91">
        <f t="shared" ref="D61:E70" si="7">SUM(J61+L61+N61+P61+R61+T61+V61+X61+Z61+AB61+AD61+AF61+AH61+AJ61+AL61)</f>
        <v>0</v>
      </c>
      <c r="E61" s="2">
        <f t="shared" si="7"/>
        <v>0</v>
      </c>
      <c r="F61" s="80"/>
      <c r="G61" s="81"/>
      <c r="H61" s="80"/>
      <c r="I61" s="188"/>
      <c r="J61" s="3"/>
      <c r="K61" s="5"/>
      <c r="L61" s="3"/>
      <c r="M61" s="5"/>
      <c r="N61" s="3"/>
      <c r="O61" s="5"/>
      <c r="P61" s="3"/>
      <c r="Q61" s="5"/>
      <c r="R61" s="3"/>
      <c r="S61" s="5"/>
      <c r="T61" s="3"/>
      <c r="U61" s="5"/>
      <c r="V61" s="3"/>
      <c r="W61" s="5"/>
      <c r="X61" s="3"/>
      <c r="Y61" s="5"/>
      <c r="Z61" s="3"/>
      <c r="AA61" s="5"/>
      <c r="AB61" s="3"/>
      <c r="AC61" s="5"/>
      <c r="AD61" s="3"/>
      <c r="AE61" s="5"/>
      <c r="AF61" s="3"/>
      <c r="AG61" s="5"/>
      <c r="AH61" s="3"/>
      <c r="AI61" s="5"/>
      <c r="AJ61" s="3"/>
      <c r="AK61" s="5"/>
      <c r="AL61" s="3"/>
      <c r="AM61" s="5"/>
      <c r="AN61" s="183"/>
      <c r="AO61" s="6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40"/>
      <c r="BB61" s="40"/>
      <c r="CG61" s="42">
        <v>0</v>
      </c>
      <c r="CH61" s="42">
        <v>0</v>
      </c>
      <c r="CI61" s="42"/>
      <c r="CJ61" s="42"/>
      <c r="CK61" s="42"/>
      <c r="CL61" s="42"/>
    </row>
    <row r="62" spans="1:90" ht="16.149999999999999" customHeight="1" x14ac:dyDescent="0.2">
      <c r="A62" s="565"/>
      <c r="B62" s="434" t="s">
        <v>47</v>
      </c>
      <c r="C62" s="116">
        <f t="shared" si="4"/>
        <v>0</v>
      </c>
      <c r="D62" s="117">
        <f t="shared" si="7"/>
        <v>0</v>
      </c>
      <c r="E62" s="74">
        <f t="shared" si="7"/>
        <v>0</v>
      </c>
      <c r="F62" s="72"/>
      <c r="G62" s="73"/>
      <c r="H62" s="72"/>
      <c r="I62" s="190"/>
      <c r="J62" s="9"/>
      <c r="K62" s="11"/>
      <c r="L62" s="9"/>
      <c r="M62" s="11"/>
      <c r="N62" s="9"/>
      <c r="O62" s="11"/>
      <c r="P62" s="9"/>
      <c r="Q62" s="11"/>
      <c r="R62" s="9"/>
      <c r="S62" s="11"/>
      <c r="T62" s="9"/>
      <c r="U62" s="11"/>
      <c r="V62" s="9"/>
      <c r="W62" s="11"/>
      <c r="X62" s="9"/>
      <c r="Y62" s="11"/>
      <c r="Z62" s="9"/>
      <c r="AA62" s="11"/>
      <c r="AB62" s="9"/>
      <c r="AC62" s="11"/>
      <c r="AD62" s="9"/>
      <c r="AE62" s="11"/>
      <c r="AF62" s="9"/>
      <c r="AG62" s="11"/>
      <c r="AH62" s="9"/>
      <c r="AI62" s="11"/>
      <c r="AJ62" s="9"/>
      <c r="AK62" s="11"/>
      <c r="AL62" s="9"/>
      <c r="AM62" s="11"/>
      <c r="AN62" s="186"/>
      <c r="AO62" s="6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40"/>
      <c r="BB62" s="40"/>
      <c r="CG62" s="42">
        <v>0</v>
      </c>
      <c r="CH62" s="42">
        <v>0</v>
      </c>
      <c r="CI62" s="42"/>
      <c r="CJ62" s="42"/>
      <c r="CK62" s="42"/>
      <c r="CL62" s="42"/>
    </row>
    <row r="63" spans="1:90" ht="16.149999999999999" customHeight="1" x14ac:dyDescent="0.2">
      <c r="A63" s="671" t="s">
        <v>66</v>
      </c>
      <c r="B63" s="437" t="s">
        <v>35</v>
      </c>
      <c r="C63" s="90">
        <f t="shared" si="4"/>
        <v>0</v>
      </c>
      <c r="D63" s="91">
        <f t="shared" si="7"/>
        <v>0</v>
      </c>
      <c r="E63" s="2">
        <f t="shared" si="7"/>
        <v>0</v>
      </c>
      <c r="F63" s="80"/>
      <c r="G63" s="81"/>
      <c r="H63" s="80"/>
      <c r="I63" s="81"/>
      <c r="J63" s="3"/>
      <c r="K63" s="5"/>
      <c r="L63" s="3"/>
      <c r="M63" s="5"/>
      <c r="N63" s="3"/>
      <c r="O63" s="5"/>
      <c r="P63" s="3"/>
      <c r="Q63" s="5"/>
      <c r="R63" s="3"/>
      <c r="S63" s="5"/>
      <c r="T63" s="3"/>
      <c r="U63" s="5"/>
      <c r="V63" s="3"/>
      <c r="W63" s="5"/>
      <c r="X63" s="3"/>
      <c r="Y63" s="5"/>
      <c r="Z63" s="3"/>
      <c r="AA63" s="5"/>
      <c r="AB63" s="3"/>
      <c r="AC63" s="5"/>
      <c r="AD63" s="3"/>
      <c r="AE63" s="5"/>
      <c r="AF63" s="3"/>
      <c r="AG63" s="5"/>
      <c r="AH63" s="3"/>
      <c r="AI63" s="5"/>
      <c r="AJ63" s="3"/>
      <c r="AK63" s="5"/>
      <c r="AL63" s="3"/>
      <c r="AM63" s="5"/>
      <c r="AN63" s="183"/>
      <c r="AO63" s="6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40"/>
      <c r="BB63" s="40"/>
      <c r="CG63" s="42">
        <v>0</v>
      </c>
      <c r="CH63" s="42">
        <v>0</v>
      </c>
      <c r="CI63" s="42"/>
      <c r="CJ63" s="42"/>
      <c r="CK63" s="42"/>
      <c r="CL63" s="42"/>
    </row>
    <row r="64" spans="1:90" ht="16.149999999999999" customHeight="1" x14ac:dyDescent="0.2">
      <c r="A64" s="565"/>
      <c r="B64" s="435" t="s">
        <v>47</v>
      </c>
      <c r="C64" s="86">
        <f t="shared" si="4"/>
        <v>0</v>
      </c>
      <c r="D64" s="87">
        <f t="shared" si="7"/>
        <v>0</v>
      </c>
      <c r="E64" s="74">
        <f t="shared" si="7"/>
        <v>0</v>
      </c>
      <c r="F64" s="72"/>
      <c r="G64" s="73"/>
      <c r="H64" s="72"/>
      <c r="I64" s="73"/>
      <c r="J64" s="9"/>
      <c r="K64" s="11"/>
      <c r="L64" s="9"/>
      <c r="M64" s="11"/>
      <c r="N64" s="9"/>
      <c r="O64" s="11"/>
      <c r="P64" s="9"/>
      <c r="Q64" s="11"/>
      <c r="R64" s="9"/>
      <c r="S64" s="11"/>
      <c r="T64" s="9"/>
      <c r="U64" s="11"/>
      <c r="V64" s="9"/>
      <c r="W64" s="11"/>
      <c r="X64" s="9"/>
      <c r="Y64" s="11"/>
      <c r="Z64" s="9"/>
      <c r="AA64" s="11"/>
      <c r="AB64" s="9"/>
      <c r="AC64" s="11"/>
      <c r="AD64" s="9"/>
      <c r="AE64" s="11"/>
      <c r="AF64" s="9"/>
      <c r="AG64" s="11"/>
      <c r="AH64" s="9"/>
      <c r="AI64" s="11"/>
      <c r="AJ64" s="9"/>
      <c r="AK64" s="11"/>
      <c r="AL64" s="9"/>
      <c r="AM64" s="11"/>
      <c r="AN64" s="186"/>
      <c r="AO64" s="6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40"/>
      <c r="BB64" s="40"/>
      <c r="CG64" s="42">
        <v>0</v>
      </c>
      <c r="CH64" s="42">
        <v>0</v>
      </c>
      <c r="CI64" s="42"/>
      <c r="CJ64" s="42"/>
      <c r="CK64" s="42"/>
      <c r="CL64" s="42"/>
    </row>
    <row r="65" spans="1:90" ht="16.149999999999999" customHeight="1" x14ac:dyDescent="0.2">
      <c r="A65" s="671" t="s">
        <v>67</v>
      </c>
      <c r="B65" s="437" t="s">
        <v>35</v>
      </c>
      <c r="C65" s="90">
        <f t="shared" si="4"/>
        <v>0</v>
      </c>
      <c r="D65" s="91">
        <f t="shared" si="7"/>
        <v>0</v>
      </c>
      <c r="E65" s="2">
        <f t="shared" si="7"/>
        <v>0</v>
      </c>
      <c r="F65" s="80"/>
      <c r="G65" s="81"/>
      <c r="H65" s="80"/>
      <c r="I65" s="81"/>
      <c r="J65" s="3"/>
      <c r="K65" s="5"/>
      <c r="L65" s="3"/>
      <c r="M65" s="5"/>
      <c r="N65" s="3"/>
      <c r="O65" s="5"/>
      <c r="P65" s="3"/>
      <c r="Q65" s="5"/>
      <c r="R65" s="3"/>
      <c r="S65" s="5"/>
      <c r="T65" s="3"/>
      <c r="U65" s="5"/>
      <c r="V65" s="3"/>
      <c r="W65" s="5"/>
      <c r="X65" s="3"/>
      <c r="Y65" s="5"/>
      <c r="Z65" s="3"/>
      <c r="AA65" s="5"/>
      <c r="AB65" s="3"/>
      <c r="AC65" s="5"/>
      <c r="AD65" s="3"/>
      <c r="AE65" s="5"/>
      <c r="AF65" s="3"/>
      <c r="AG65" s="5"/>
      <c r="AH65" s="3"/>
      <c r="AI65" s="5"/>
      <c r="AJ65" s="3"/>
      <c r="AK65" s="5"/>
      <c r="AL65" s="3"/>
      <c r="AM65" s="5"/>
      <c r="AN65" s="183"/>
      <c r="AO65" s="6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40"/>
      <c r="BB65" s="40"/>
      <c r="CG65" s="42">
        <v>0</v>
      </c>
      <c r="CH65" s="42">
        <v>0</v>
      </c>
      <c r="CI65" s="42"/>
      <c r="CJ65" s="42"/>
      <c r="CK65" s="42"/>
      <c r="CL65" s="42"/>
    </row>
    <row r="66" spans="1:90" ht="16.149999999999999" customHeight="1" x14ac:dyDescent="0.2">
      <c r="A66" s="564"/>
      <c r="B66" s="434" t="s">
        <v>47</v>
      </c>
      <c r="C66" s="114">
        <f t="shared" si="4"/>
        <v>0</v>
      </c>
      <c r="D66" s="115">
        <f t="shared" si="7"/>
        <v>0</v>
      </c>
      <c r="E66" s="69">
        <f t="shared" si="7"/>
        <v>0</v>
      </c>
      <c r="F66" s="43"/>
      <c r="G66" s="44"/>
      <c r="H66" s="43"/>
      <c r="I66" s="44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7"/>
      <c r="AE66" s="8"/>
      <c r="AF66" s="7"/>
      <c r="AG66" s="8"/>
      <c r="AH66" s="7"/>
      <c r="AI66" s="8"/>
      <c r="AJ66" s="7"/>
      <c r="AK66" s="8"/>
      <c r="AL66" s="7"/>
      <c r="AM66" s="8"/>
      <c r="AN66" s="185"/>
      <c r="AO66" s="6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40"/>
      <c r="BB66" s="40"/>
      <c r="CG66" s="42">
        <v>0</v>
      </c>
      <c r="CH66" s="42">
        <v>0</v>
      </c>
      <c r="CI66" s="42"/>
      <c r="CJ66" s="42"/>
      <c r="CK66" s="42"/>
      <c r="CL66" s="42"/>
    </row>
    <row r="67" spans="1:90" ht="16.149999999999999" customHeight="1" x14ac:dyDescent="0.2">
      <c r="A67" s="564"/>
      <c r="B67" s="434" t="s">
        <v>36</v>
      </c>
      <c r="C67" s="114">
        <f t="shared" si="4"/>
        <v>0</v>
      </c>
      <c r="D67" s="115">
        <f t="shared" si="7"/>
        <v>0</v>
      </c>
      <c r="E67" s="69">
        <f t="shared" si="7"/>
        <v>0</v>
      </c>
      <c r="F67" s="43"/>
      <c r="G67" s="44"/>
      <c r="H67" s="43"/>
      <c r="I67" s="44"/>
      <c r="J67" s="7"/>
      <c r="K67" s="8"/>
      <c r="L67" s="7"/>
      <c r="M67" s="8"/>
      <c r="N67" s="7"/>
      <c r="O67" s="8"/>
      <c r="P67" s="7"/>
      <c r="Q67" s="8"/>
      <c r="R67" s="7"/>
      <c r="S67" s="8"/>
      <c r="T67" s="7"/>
      <c r="U67" s="8"/>
      <c r="V67" s="7"/>
      <c r="W67" s="8"/>
      <c r="X67" s="7"/>
      <c r="Y67" s="8"/>
      <c r="Z67" s="7"/>
      <c r="AA67" s="8"/>
      <c r="AB67" s="7"/>
      <c r="AC67" s="8"/>
      <c r="AD67" s="7"/>
      <c r="AE67" s="8"/>
      <c r="AF67" s="7"/>
      <c r="AG67" s="8"/>
      <c r="AH67" s="7"/>
      <c r="AI67" s="8"/>
      <c r="AJ67" s="7"/>
      <c r="AK67" s="8"/>
      <c r="AL67" s="7"/>
      <c r="AM67" s="8"/>
      <c r="AN67" s="185"/>
      <c r="AO67" s="6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40"/>
      <c r="BB67" s="40"/>
      <c r="CG67" s="42">
        <v>0</v>
      </c>
      <c r="CH67" s="42">
        <v>0</v>
      </c>
      <c r="CI67" s="42"/>
      <c r="CJ67" s="42"/>
      <c r="CK67" s="42"/>
      <c r="CL67" s="42"/>
    </row>
    <row r="68" spans="1:90" ht="16.149999999999999" customHeight="1" x14ac:dyDescent="0.2">
      <c r="A68" s="564"/>
      <c r="B68" s="434" t="s">
        <v>62</v>
      </c>
      <c r="C68" s="114">
        <f t="shared" si="4"/>
        <v>0</v>
      </c>
      <c r="D68" s="115">
        <f t="shared" si="7"/>
        <v>0</v>
      </c>
      <c r="E68" s="69">
        <f t="shared" si="7"/>
        <v>0</v>
      </c>
      <c r="F68" s="43"/>
      <c r="G68" s="44"/>
      <c r="H68" s="43"/>
      <c r="I68" s="44"/>
      <c r="J68" s="7"/>
      <c r="K68" s="8"/>
      <c r="L68" s="7"/>
      <c r="M68" s="8"/>
      <c r="N68" s="7"/>
      <c r="O68" s="8"/>
      <c r="P68" s="7"/>
      <c r="Q68" s="8"/>
      <c r="R68" s="7"/>
      <c r="S68" s="8"/>
      <c r="T68" s="7"/>
      <c r="U68" s="8"/>
      <c r="V68" s="7"/>
      <c r="W68" s="8"/>
      <c r="X68" s="7"/>
      <c r="Y68" s="8"/>
      <c r="Z68" s="7"/>
      <c r="AA68" s="8"/>
      <c r="AB68" s="7"/>
      <c r="AC68" s="8"/>
      <c r="AD68" s="7"/>
      <c r="AE68" s="8"/>
      <c r="AF68" s="7"/>
      <c r="AG68" s="8"/>
      <c r="AH68" s="7"/>
      <c r="AI68" s="8"/>
      <c r="AJ68" s="7"/>
      <c r="AK68" s="8"/>
      <c r="AL68" s="7"/>
      <c r="AM68" s="8"/>
      <c r="AN68" s="185"/>
      <c r="AO68" s="6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40"/>
      <c r="BB68" s="40"/>
      <c r="CG68" s="42">
        <v>0</v>
      </c>
      <c r="CH68" s="42">
        <v>0</v>
      </c>
      <c r="CI68" s="42"/>
      <c r="CJ68" s="42"/>
      <c r="CK68" s="42"/>
      <c r="CL68" s="42"/>
    </row>
    <row r="69" spans="1:90" ht="16.149999999999999" customHeight="1" x14ac:dyDescent="0.2">
      <c r="A69" s="564"/>
      <c r="B69" s="434" t="s">
        <v>39</v>
      </c>
      <c r="C69" s="114">
        <f t="shared" si="4"/>
        <v>0</v>
      </c>
      <c r="D69" s="115">
        <f t="shared" si="7"/>
        <v>0</v>
      </c>
      <c r="E69" s="69">
        <f t="shared" si="7"/>
        <v>0</v>
      </c>
      <c r="F69" s="43"/>
      <c r="G69" s="44"/>
      <c r="H69" s="43"/>
      <c r="I69" s="44"/>
      <c r="J69" s="7"/>
      <c r="K69" s="8"/>
      <c r="L69" s="7"/>
      <c r="M69" s="8"/>
      <c r="N69" s="7"/>
      <c r="O69" s="8"/>
      <c r="P69" s="7"/>
      <c r="Q69" s="8"/>
      <c r="R69" s="7"/>
      <c r="S69" s="8"/>
      <c r="T69" s="7"/>
      <c r="U69" s="8"/>
      <c r="V69" s="7"/>
      <c r="W69" s="8"/>
      <c r="X69" s="7"/>
      <c r="Y69" s="8"/>
      <c r="Z69" s="7"/>
      <c r="AA69" s="8"/>
      <c r="AB69" s="7"/>
      <c r="AC69" s="8"/>
      <c r="AD69" s="7"/>
      <c r="AE69" s="8"/>
      <c r="AF69" s="7"/>
      <c r="AG69" s="8"/>
      <c r="AH69" s="7"/>
      <c r="AI69" s="8"/>
      <c r="AJ69" s="7"/>
      <c r="AK69" s="8"/>
      <c r="AL69" s="7"/>
      <c r="AM69" s="8"/>
      <c r="AN69" s="185"/>
      <c r="AO69" s="6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40"/>
      <c r="BB69" s="40"/>
      <c r="CG69" s="42">
        <v>0</v>
      </c>
      <c r="CH69" s="42">
        <v>0</v>
      </c>
      <c r="CI69" s="42"/>
      <c r="CJ69" s="42"/>
      <c r="CK69" s="42"/>
      <c r="CL69" s="42"/>
    </row>
    <row r="70" spans="1:90" ht="16.149999999999999" customHeight="1" x14ac:dyDescent="0.2">
      <c r="A70" s="565"/>
      <c r="B70" s="435" t="s">
        <v>40</v>
      </c>
      <c r="C70" s="86">
        <f t="shared" si="4"/>
        <v>0</v>
      </c>
      <c r="D70" s="87">
        <f t="shared" si="7"/>
        <v>0</v>
      </c>
      <c r="E70" s="74">
        <f t="shared" si="7"/>
        <v>0</v>
      </c>
      <c r="F70" s="72"/>
      <c r="G70" s="73"/>
      <c r="H70" s="72"/>
      <c r="I70" s="73"/>
      <c r="J70" s="9"/>
      <c r="K70" s="11"/>
      <c r="L70" s="9"/>
      <c r="M70" s="11"/>
      <c r="N70" s="9"/>
      <c r="O70" s="11"/>
      <c r="P70" s="9"/>
      <c r="Q70" s="11"/>
      <c r="R70" s="9"/>
      <c r="S70" s="11"/>
      <c r="T70" s="9"/>
      <c r="U70" s="11"/>
      <c r="V70" s="9"/>
      <c r="W70" s="11"/>
      <c r="X70" s="9"/>
      <c r="Y70" s="11"/>
      <c r="Z70" s="9"/>
      <c r="AA70" s="11"/>
      <c r="AB70" s="9"/>
      <c r="AC70" s="11"/>
      <c r="AD70" s="9"/>
      <c r="AE70" s="11"/>
      <c r="AF70" s="9"/>
      <c r="AG70" s="11"/>
      <c r="AH70" s="9"/>
      <c r="AI70" s="11"/>
      <c r="AJ70" s="9"/>
      <c r="AK70" s="11"/>
      <c r="AL70" s="9"/>
      <c r="AM70" s="11"/>
      <c r="AN70" s="186"/>
      <c r="AO70" s="6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40"/>
      <c r="BB70" s="40"/>
      <c r="CG70" s="42">
        <v>0</v>
      </c>
      <c r="CH70" s="42">
        <v>0</v>
      </c>
      <c r="CI70" s="42"/>
      <c r="CJ70" s="42"/>
      <c r="CK70" s="42"/>
      <c r="CL70" s="42"/>
    </row>
    <row r="71" spans="1:90" ht="31.15" customHeight="1" x14ac:dyDescent="0.2">
      <c r="A71" s="366" t="s">
        <v>68</v>
      </c>
      <c r="B71" s="367"/>
      <c r="C71" s="367"/>
      <c r="D71" s="195"/>
      <c r="E71" s="195"/>
      <c r="F71" s="195"/>
      <c r="G71" s="196"/>
      <c r="H71" s="196"/>
      <c r="I71" s="196"/>
      <c r="J71" s="196"/>
      <c r="K71" s="197"/>
      <c r="L71" s="197"/>
      <c r="M71" s="49"/>
      <c r="N71" s="198"/>
      <c r="O71" s="157"/>
      <c r="P71" s="157"/>
      <c r="Q71" s="157"/>
      <c r="R71" s="157"/>
      <c r="S71" s="157"/>
      <c r="T71" s="157"/>
      <c r="U71" s="157"/>
      <c r="V71" s="175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77"/>
      <c r="AP71" s="177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CG71" s="42"/>
      <c r="CH71" s="42"/>
      <c r="CI71" s="42"/>
      <c r="CJ71" s="42"/>
      <c r="CK71" s="42"/>
      <c r="CL71" s="42"/>
    </row>
    <row r="72" spans="1:90" ht="31.15" customHeight="1" x14ac:dyDescent="0.2">
      <c r="A72" s="671" t="s">
        <v>69</v>
      </c>
      <c r="B72" s="691"/>
      <c r="C72" s="692" t="s">
        <v>70</v>
      </c>
      <c r="D72" s="693"/>
      <c r="E72" s="692" t="s">
        <v>71</v>
      </c>
      <c r="F72" s="611"/>
      <c r="G72" s="675" t="s">
        <v>72</v>
      </c>
      <c r="H72" s="693"/>
      <c r="I72" s="675" t="s">
        <v>73</v>
      </c>
      <c r="J72" s="693"/>
      <c r="K72" s="199"/>
      <c r="L72" s="49"/>
      <c r="M72" s="49"/>
      <c r="N72" s="49"/>
      <c r="O72" s="49"/>
      <c r="P72" s="49"/>
      <c r="Q72" s="157"/>
      <c r="R72" s="157"/>
      <c r="S72" s="157"/>
      <c r="T72" s="157"/>
      <c r="U72" s="157"/>
      <c r="V72" s="157"/>
      <c r="W72" s="157"/>
      <c r="X72" s="438"/>
      <c r="Y72" s="439"/>
      <c r="Z72" s="439"/>
      <c r="AA72" s="439"/>
      <c r="AB72" s="439"/>
      <c r="AC72" s="439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77"/>
      <c r="AP72" s="177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CG72" s="42"/>
      <c r="CH72" s="42"/>
      <c r="CI72" s="42"/>
      <c r="CJ72" s="42"/>
      <c r="CK72" s="42"/>
      <c r="CL72" s="42"/>
    </row>
    <row r="73" spans="1:90" ht="31.15" customHeight="1" x14ac:dyDescent="0.2">
      <c r="A73" s="608"/>
      <c r="B73" s="608"/>
      <c r="C73" s="202" t="s">
        <v>74</v>
      </c>
      <c r="D73" s="203" t="s">
        <v>75</v>
      </c>
      <c r="E73" s="202" t="s">
        <v>74</v>
      </c>
      <c r="F73" s="204" t="s">
        <v>75</v>
      </c>
      <c r="G73" s="440" t="s">
        <v>74</v>
      </c>
      <c r="H73" s="203" t="s">
        <v>75</v>
      </c>
      <c r="I73" s="440" t="s">
        <v>74</v>
      </c>
      <c r="J73" s="203" t="s">
        <v>75</v>
      </c>
      <c r="K73" s="50"/>
      <c r="L73" s="49"/>
      <c r="M73" s="49"/>
      <c r="N73" s="49"/>
      <c r="O73" s="49"/>
      <c r="P73" s="49"/>
      <c r="Q73" s="157"/>
      <c r="R73" s="157"/>
      <c r="S73" s="157"/>
      <c r="T73" s="157"/>
      <c r="U73" s="157"/>
      <c r="V73" s="157"/>
      <c r="W73" s="157"/>
      <c r="X73" s="438"/>
      <c r="Y73" s="439"/>
      <c r="Z73" s="439"/>
      <c r="AA73" s="439"/>
      <c r="AB73" s="439"/>
      <c r="AC73" s="439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77"/>
      <c r="AP73" s="177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CG73" s="42"/>
      <c r="CH73" s="42"/>
      <c r="CI73" s="42"/>
      <c r="CJ73" s="42"/>
      <c r="CK73" s="42"/>
      <c r="CL73" s="42"/>
    </row>
    <row r="74" spans="1:90" ht="16.149999999999999" customHeight="1" x14ac:dyDescent="0.2">
      <c r="A74" s="612" t="s">
        <v>76</v>
      </c>
      <c r="B74" s="612"/>
      <c r="C74" s="208"/>
      <c r="D74" s="209"/>
      <c r="E74" s="208"/>
      <c r="F74" s="210"/>
      <c r="G74" s="211"/>
      <c r="H74" s="209"/>
      <c r="I74" s="211"/>
      <c r="J74" s="209"/>
      <c r="K74" s="50"/>
      <c r="L74" s="49"/>
      <c r="M74" s="49"/>
      <c r="N74" s="49"/>
      <c r="O74" s="49"/>
      <c r="P74" s="49"/>
      <c r="Q74" s="157"/>
      <c r="R74" s="157"/>
      <c r="S74" s="157"/>
      <c r="T74" s="157"/>
      <c r="U74" s="157"/>
      <c r="V74" s="157"/>
      <c r="W74" s="157"/>
      <c r="X74" s="438"/>
      <c r="Y74" s="439"/>
      <c r="Z74" s="439"/>
      <c r="AA74" s="439"/>
      <c r="AB74" s="439"/>
      <c r="AC74" s="439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77"/>
      <c r="AP74" s="177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CG74" s="42"/>
      <c r="CH74" s="42"/>
      <c r="CI74" s="42"/>
      <c r="CJ74" s="42"/>
      <c r="CK74" s="42"/>
      <c r="CL74" s="42"/>
    </row>
    <row r="75" spans="1:90" ht="16.149999999999999" customHeight="1" x14ac:dyDescent="0.2">
      <c r="A75" s="613" t="s">
        <v>77</v>
      </c>
      <c r="B75" s="613"/>
      <c r="C75" s="213"/>
      <c r="D75" s="214"/>
      <c r="E75" s="213"/>
      <c r="F75" s="215"/>
      <c r="G75" s="216"/>
      <c r="H75" s="214"/>
      <c r="I75" s="216"/>
      <c r="J75" s="214"/>
      <c r="K75" s="50"/>
      <c r="L75" s="49"/>
      <c r="M75" s="49"/>
      <c r="N75" s="49"/>
      <c r="O75" s="49"/>
      <c r="P75" s="49"/>
      <c r="Q75" s="157"/>
      <c r="R75" s="157"/>
      <c r="S75" s="157"/>
      <c r="T75" s="157"/>
      <c r="U75" s="157"/>
      <c r="V75" s="157"/>
      <c r="W75" s="157"/>
      <c r="X75" s="438"/>
      <c r="Y75" s="439"/>
      <c r="Z75" s="439"/>
      <c r="AA75" s="439"/>
      <c r="AB75" s="439"/>
      <c r="AC75" s="439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77"/>
      <c r="AP75" s="177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CG75" s="42"/>
      <c r="CH75" s="42"/>
      <c r="CI75" s="42"/>
      <c r="CJ75" s="42"/>
      <c r="CK75" s="42"/>
      <c r="CL75" s="42"/>
    </row>
    <row r="76" spans="1:90" ht="16.149999999999999" customHeight="1" x14ac:dyDescent="0.2">
      <c r="A76" s="613" t="s">
        <v>78</v>
      </c>
      <c r="B76" s="613"/>
      <c r="C76" s="213"/>
      <c r="D76" s="214"/>
      <c r="E76" s="213"/>
      <c r="F76" s="215"/>
      <c r="G76" s="216"/>
      <c r="H76" s="214"/>
      <c r="I76" s="216"/>
      <c r="J76" s="214"/>
      <c r="K76" s="50"/>
      <c r="L76" s="49"/>
      <c r="M76" s="49"/>
      <c r="N76" s="49"/>
      <c r="O76" s="49"/>
      <c r="P76" s="49"/>
      <c r="Q76" s="157"/>
      <c r="R76" s="157"/>
      <c r="S76" s="157"/>
      <c r="T76" s="157"/>
      <c r="U76" s="157"/>
      <c r="V76" s="157"/>
      <c r="W76" s="157"/>
      <c r="X76" s="438"/>
      <c r="Y76" s="439"/>
      <c r="Z76" s="439"/>
      <c r="AA76" s="439"/>
      <c r="AB76" s="439"/>
      <c r="AC76" s="439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77"/>
      <c r="AP76" s="177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CG76" s="42"/>
      <c r="CH76" s="42"/>
      <c r="CI76" s="42"/>
      <c r="CJ76" s="42"/>
      <c r="CK76" s="42"/>
      <c r="CL76" s="42"/>
    </row>
    <row r="77" spans="1:90" ht="16.149999999999999" customHeight="1" x14ac:dyDescent="0.2">
      <c r="A77" s="614" t="s">
        <v>79</v>
      </c>
      <c r="B77" s="614"/>
      <c r="C77" s="9"/>
      <c r="D77" s="190"/>
      <c r="E77" s="9"/>
      <c r="F77" s="218"/>
      <c r="G77" s="12"/>
      <c r="H77" s="190"/>
      <c r="I77" s="12"/>
      <c r="J77" s="190"/>
      <c r="K77" s="50"/>
      <c r="L77" s="49"/>
      <c r="M77" s="49"/>
      <c r="N77" s="49"/>
      <c r="O77" s="49"/>
      <c r="P77" s="49"/>
      <c r="Q77" s="157"/>
      <c r="R77" s="157"/>
      <c r="S77" s="157"/>
      <c r="T77" s="157"/>
      <c r="U77" s="157"/>
      <c r="V77" s="157"/>
      <c r="W77" s="157"/>
      <c r="X77" s="438"/>
      <c r="Y77" s="439"/>
      <c r="Z77" s="439"/>
      <c r="AA77" s="439"/>
      <c r="AB77" s="439"/>
      <c r="AC77" s="439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77"/>
      <c r="AP77" s="177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CG77" s="42"/>
      <c r="CH77" s="42"/>
      <c r="CI77" s="42"/>
      <c r="CJ77" s="42"/>
      <c r="CK77" s="42"/>
      <c r="CL77" s="42"/>
    </row>
    <row r="78" spans="1:90" ht="31.15" customHeight="1" x14ac:dyDescent="0.2">
      <c r="A78" s="219" t="s">
        <v>80</v>
      </c>
      <c r="B78" s="220"/>
      <c r="C78" s="221"/>
      <c r="D78" s="221"/>
      <c r="E78" s="221"/>
      <c r="F78" s="221"/>
      <c r="G78" s="221"/>
      <c r="H78" s="221"/>
      <c r="I78" s="222"/>
      <c r="J78" s="220"/>
      <c r="K78" s="197"/>
      <c r="L78" s="197"/>
      <c r="M78" s="49"/>
      <c r="N78" s="223"/>
      <c r="O78" s="157"/>
      <c r="P78" s="157"/>
      <c r="Q78" s="157"/>
      <c r="R78" s="157"/>
      <c r="S78" s="157"/>
      <c r="T78" s="157"/>
      <c r="U78" s="157"/>
      <c r="V78" s="175"/>
      <c r="W78" s="157"/>
      <c r="X78" s="441"/>
      <c r="Y78" s="441"/>
      <c r="Z78" s="441"/>
      <c r="AA78" s="441"/>
      <c r="AB78" s="441"/>
      <c r="AC78" s="441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77"/>
      <c r="AP78" s="177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CG78" s="42"/>
      <c r="CH78" s="42"/>
      <c r="CI78" s="42"/>
      <c r="CJ78" s="42"/>
      <c r="CK78" s="42"/>
      <c r="CL78" s="42"/>
    </row>
    <row r="79" spans="1:90" ht="31.15" customHeight="1" x14ac:dyDescent="0.2">
      <c r="A79" s="130" t="s">
        <v>81</v>
      </c>
      <c r="B79" s="225"/>
      <c r="C79" s="225"/>
      <c r="D79" s="225"/>
      <c r="E79" s="226"/>
      <c r="F79" s="226"/>
      <c r="G79" s="226"/>
      <c r="H79" s="226"/>
      <c r="I79" s="227"/>
      <c r="J79" s="227"/>
      <c r="K79" s="228"/>
      <c r="L79" s="227"/>
      <c r="M79" s="229"/>
      <c r="N79" s="229"/>
      <c r="O79" s="157"/>
      <c r="P79" s="157"/>
      <c r="Q79" s="157"/>
      <c r="R79" s="157"/>
      <c r="S79" s="157"/>
      <c r="T79" s="157"/>
      <c r="U79" s="157"/>
      <c r="V79" s="438"/>
      <c r="W79" s="442"/>
      <c r="X79" s="441"/>
      <c r="Y79" s="441"/>
      <c r="Z79" s="441"/>
      <c r="AA79" s="441"/>
      <c r="AB79" s="441"/>
      <c r="AC79" s="441"/>
      <c r="AD79" s="157"/>
      <c r="AE79" s="157"/>
      <c r="AF79" s="157"/>
      <c r="AG79" s="157"/>
      <c r="AH79" s="441"/>
      <c r="AI79" s="441"/>
      <c r="AJ79" s="441"/>
      <c r="AK79" s="441"/>
      <c r="AL79" s="157"/>
      <c r="AM79" s="157"/>
      <c r="AN79" s="157"/>
      <c r="AO79" s="157"/>
      <c r="AP79" s="157"/>
      <c r="CG79" s="42"/>
      <c r="CH79" s="42"/>
      <c r="CI79" s="42"/>
      <c r="CJ79" s="42"/>
      <c r="CK79" s="42"/>
      <c r="CL79" s="42"/>
    </row>
    <row r="80" spans="1:90" ht="24.6" customHeight="1" x14ac:dyDescent="0.2">
      <c r="A80" s="671" t="s">
        <v>82</v>
      </c>
      <c r="B80" s="671" t="s">
        <v>83</v>
      </c>
      <c r="C80" s="672" t="s">
        <v>84</v>
      </c>
      <c r="D80" s="673" t="s">
        <v>85</v>
      </c>
      <c r="E80" s="444"/>
      <c r="F80" s="445"/>
      <c r="G80" s="446"/>
      <c r="H80" s="446"/>
      <c r="I80" s="157"/>
      <c r="J80" s="157"/>
      <c r="K80" s="157"/>
      <c r="L80" s="157"/>
      <c r="M80" s="157"/>
      <c r="N80" s="157"/>
      <c r="O80" s="157"/>
      <c r="P80" s="157"/>
      <c r="Q80" s="175"/>
      <c r="R80" s="157"/>
      <c r="S80" s="157"/>
      <c r="T80" s="157"/>
      <c r="U80" s="59"/>
      <c r="V80" s="447"/>
      <c r="W80" s="447"/>
      <c r="X80" s="60"/>
      <c r="Y80" s="60"/>
      <c r="Z80" s="235"/>
      <c r="AA80" s="235"/>
      <c r="AB80" s="235"/>
      <c r="AC80" s="157"/>
      <c r="AD80" s="157"/>
      <c r="AE80" s="157"/>
      <c r="AF80" s="157"/>
      <c r="AG80" s="59"/>
      <c r="AH80" s="447"/>
      <c r="AI80" s="447"/>
      <c r="AJ80" s="447"/>
      <c r="AK80" s="448"/>
      <c r="CG80" s="42"/>
      <c r="CH80" s="42"/>
      <c r="CI80" s="42"/>
      <c r="CJ80" s="42"/>
      <c r="CK80" s="42"/>
      <c r="CL80" s="42"/>
    </row>
    <row r="81" spans="1:90" ht="24.6" customHeight="1" x14ac:dyDescent="0.2">
      <c r="A81" s="565"/>
      <c r="B81" s="565"/>
      <c r="C81" s="616"/>
      <c r="D81" s="580"/>
      <c r="E81" s="56"/>
      <c r="F81" s="157"/>
      <c r="G81" s="157"/>
      <c r="H81" s="237"/>
      <c r="I81" s="238"/>
      <c r="J81" s="238"/>
      <c r="K81" s="157"/>
      <c r="L81" s="157"/>
      <c r="M81" s="157"/>
      <c r="N81" s="157"/>
      <c r="O81" s="157"/>
      <c r="P81" s="157"/>
      <c r="Q81" s="157"/>
      <c r="R81" s="157"/>
      <c r="S81" s="175"/>
      <c r="T81" s="157"/>
      <c r="U81" s="157"/>
      <c r="V81" s="441"/>
      <c r="W81" s="447"/>
      <c r="X81" s="447"/>
      <c r="Y81" s="447"/>
      <c r="Z81" s="447"/>
      <c r="AA81" s="447"/>
      <c r="AB81" s="441"/>
      <c r="AC81" s="157"/>
      <c r="AD81" s="157"/>
      <c r="AE81" s="157"/>
      <c r="AF81" s="157"/>
      <c r="AG81" s="157"/>
      <c r="AH81" s="441"/>
      <c r="AI81" s="447"/>
      <c r="AJ81" s="447"/>
      <c r="AK81" s="448"/>
      <c r="CG81" s="42"/>
      <c r="CH81" s="42"/>
      <c r="CI81" s="42"/>
      <c r="CJ81" s="42"/>
      <c r="CK81" s="42"/>
      <c r="CL81" s="42"/>
    </row>
    <row r="82" spans="1:90" ht="16.149999999999999" customHeight="1" x14ac:dyDescent="0.2">
      <c r="A82" s="239" t="s">
        <v>86</v>
      </c>
      <c r="B82" s="240">
        <v>39</v>
      </c>
      <c r="C82" s="241">
        <v>5</v>
      </c>
      <c r="D82" s="242"/>
      <c r="E82" s="56"/>
      <c r="F82" s="157"/>
      <c r="G82" s="157"/>
      <c r="H82" s="237"/>
      <c r="I82" s="238"/>
      <c r="J82" s="238"/>
      <c r="K82" s="157"/>
      <c r="L82" s="157"/>
      <c r="M82" s="157"/>
      <c r="N82" s="157"/>
      <c r="O82" s="157"/>
      <c r="P82" s="157"/>
      <c r="Q82" s="157"/>
      <c r="R82" s="157"/>
      <c r="S82" s="175"/>
      <c r="T82" s="157"/>
      <c r="U82" s="157"/>
      <c r="V82" s="441"/>
      <c r="W82" s="447"/>
      <c r="X82" s="447"/>
      <c r="Y82" s="447"/>
      <c r="Z82" s="447"/>
      <c r="AA82" s="447"/>
      <c r="AB82" s="441"/>
      <c r="AC82" s="157"/>
      <c r="AD82" s="157"/>
      <c r="AE82" s="157"/>
      <c r="AF82" s="157"/>
      <c r="AG82" s="157"/>
      <c r="AH82" s="441"/>
      <c r="AI82" s="447"/>
      <c r="AJ82" s="447"/>
      <c r="AK82" s="448"/>
      <c r="CG82" s="42"/>
      <c r="CH82" s="42"/>
      <c r="CI82" s="42"/>
      <c r="CJ82" s="42"/>
      <c r="CK82" s="42"/>
      <c r="CL82" s="42"/>
    </row>
    <row r="83" spans="1:90" ht="16.149999999999999" customHeight="1" x14ac:dyDescent="0.2">
      <c r="A83" s="243" t="s">
        <v>87</v>
      </c>
      <c r="B83" s="244">
        <v>82</v>
      </c>
      <c r="C83" s="245">
        <v>25</v>
      </c>
      <c r="D83" s="246">
        <v>25</v>
      </c>
      <c r="E83" s="56"/>
      <c r="F83" s="157"/>
      <c r="G83" s="157"/>
      <c r="H83" s="237"/>
      <c r="I83" s="238"/>
      <c r="J83" s="238"/>
      <c r="K83" s="157"/>
      <c r="L83" s="157"/>
      <c r="M83" s="157"/>
      <c r="N83" s="157"/>
      <c r="O83" s="157"/>
      <c r="P83" s="157"/>
      <c r="Q83" s="157"/>
      <c r="R83" s="157"/>
      <c r="S83" s="175"/>
      <c r="T83" s="157"/>
      <c r="U83" s="157"/>
      <c r="V83" s="441"/>
      <c r="W83" s="447"/>
      <c r="X83" s="447"/>
      <c r="Y83" s="447"/>
      <c r="Z83" s="447"/>
      <c r="AA83" s="447"/>
      <c r="AB83" s="441"/>
      <c r="AC83" s="157"/>
      <c r="AD83" s="157"/>
      <c r="AE83" s="157"/>
      <c r="AF83" s="157"/>
      <c r="AG83" s="157"/>
      <c r="AH83" s="441"/>
      <c r="AI83" s="447"/>
      <c r="AJ83" s="447"/>
      <c r="AK83" s="448"/>
      <c r="CG83" s="42"/>
      <c r="CH83" s="42"/>
      <c r="CI83" s="42"/>
      <c r="CJ83" s="42"/>
      <c r="CK83" s="42"/>
      <c r="CL83" s="42"/>
    </row>
    <row r="84" spans="1:90" ht="27.75" customHeight="1" x14ac:dyDescent="0.2">
      <c r="A84" s="247" t="s">
        <v>88</v>
      </c>
      <c r="B84" s="248"/>
      <c r="C84" s="249"/>
      <c r="D84" s="250"/>
      <c r="E84" s="56"/>
      <c r="F84" s="157"/>
      <c r="G84" s="157"/>
      <c r="H84" s="237"/>
      <c r="I84" s="238"/>
      <c r="J84" s="238"/>
      <c r="K84" s="157"/>
      <c r="L84" s="157"/>
      <c r="M84" s="157"/>
      <c r="N84" s="157"/>
      <c r="O84" s="157"/>
      <c r="P84" s="157"/>
      <c r="Q84" s="157"/>
      <c r="R84" s="157"/>
      <c r="S84" s="175"/>
      <c r="T84" s="157"/>
      <c r="U84" s="157"/>
      <c r="V84" s="441"/>
      <c r="W84" s="447"/>
      <c r="X84" s="447"/>
      <c r="Y84" s="447"/>
      <c r="Z84" s="447"/>
      <c r="AA84" s="447"/>
      <c r="AB84" s="441"/>
      <c r="AC84" s="157"/>
      <c r="AD84" s="157"/>
      <c r="AE84" s="157"/>
      <c r="AF84" s="157"/>
      <c r="AG84" s="157"/>
      <c r="AH84" s="441"/>
      <c r="AI84" s="447"/>
      <c r="AJ84" s="447"/>
      <c r="AK84" s="448"/>
      <c r="CG84" s="42"/>
      <c r="CH84" s="42"/>
      <c r="CI84" s="42"/>
      <c r="CJ84" s="42"/>
      <c r="CK84" s="42"/>
      <c r="CL84" s="42"/>
    </row>
    <row r="85" spans="1:90" ht="27.75" customHeight="1" x14ac:dyDescent="0.2">
      <c r="A85" s="247" t="s">
        <v>89</v>
      </c>
      <c r="B85" s="248"/>
      <c r="C85" s="249"/>
      <c r="D85" s="250"/>
      <c r="E85" s="56"/>
      <c r="F85" s="157"/>
      <c r="G85" s="157"/>
      <c r="H85" s="237"/>
      <c r="I85" s="238"/>
      <c r="J85" s="238"/>
      <c r="K85" s="157"/>
      <c r="L85" s="157"/>
      <c r="M85" s="157"/>
      <c r="N85" s="157"/>
      <c r="O85" s="157"/>
      <c r="P85" s="157"/>
      <c r="Q85" s="157"/>
      <c r="R85" s="157"/>
      <c r="S85" s="175"/>
      <c r="T85" s="157"/>
      <c r="U85" s="157"/>
      <c r="V85" s="441"/>
      <c r="W85" s="447"/>
      <c r="X85" s="447"/>
      <c r="Y85" s="447"/>
      <c r="Z85" s="447"/>
      <c r="AA85" s="447"/>
      <c r="AB85" s="441"/>
      <c r="AC85" s="157"/>
      <c r="AD85" s="157"/>
      <c r="AE85" s="157"/>
      <c r="AF85" s="157"/>
      <c r="AG85" s="157"/>
      <c r="AH85" s="441"/>
      <c r="AI85" s="447"/>
      <c r="AJ85" s="447"/>
      <c r="AK85" s="448"/>
      <c r="CG85" s="42"/>
      <c r="CH85" s="42"/>
      <c r="CI85" s="42"/>
      <c r="CJ85" s="42"/>
      <c r="CK85" s="42"/>
      <c r="CL85" s="42"/>
    </row>
    <row r="86" spans="1:90" ht="18" customHeight="1" x14ac:dyDescent="0.2">
      <c r="A86" s="251" t="s">
        <v>90</v>
      </c>
      <c r="B86" s="248"/>
      <c r="C86" s="249"/>
      <c r="D86" s="250"/>
      <c r="E86" s="56"/>
      <c r="F86" s="157"/>
      <c r="G86" s="157"/>
      <c r="H86" s="237"/>
      <c r="I86" s="238"/>
      <c r="J86" s="238"/>
      <c r="K86" s="157"/>
      <c r="L86" s="157"/>
      <c r="M86" s="157"/>
      <c r="N86" s="157"/>
      <c r="O86" s="157"/>
      <c r="P86" s="157"/>
      <c r="Q86" s="157"/>
      <c r="R86" s="157"/>
      <c r="S86" s="175"/>
      <c r="T86" s="157"/>
      <c r="U86" s="157"/>
      <c r="V86" s="441"/>
      <c r="W86" s="447"/>
      <c r="X86" s="447"/>
      <c r="Y86" s="447"/>
      <c r="Z86" s="447"/>
      <c r="AA86" s="447"/>
      <c r="AB86" s="441"/>
      <c r="AC86" s="157"/>
      <c r="AD86" s="157"/>
      <c r="AE86" s="157"/>
      <c r="AF86" s="157"/>
      <c r="AG86" s="157"/>
      <c r="AH86" s="441"/>
      <c r="AI86" s="447"/>
      <c r="AJ86" s="447"/>
      <c r="AK86" s="448"/>
      <c r="CG86" s="42"/>
      <c r="CH86" s="42"/>
      <c r="CI86" s="42"/>
      <c r="CJ86" s="42"/>
      <c r="CK86" s="42"/>
      <c r="CL86" s="42"/>
    </row>
    <row r="87" spans="1:90" ht="27.75" customHeight="1" x14ac:dyDescent="0.2">
      <c r="A87" s="252" t="s">
        <v>91</v>
      </c>
      <c r="B87" s="248"/>
      <c r="C87" s="249"/>
      <c r="D87" s="250"/>
      <c r="E87" s="56"/>
      <c r="F87" s="157"/>
      <c r="G87" s="157"/>
      <c r="H87" s="237"/>
      <c r="I87" s="238"/>
      <c r="J87" s="238"/>
      <c r="K87" s="157"/>
      <c r="L87" s="157"/>
      <c r="M87" s="157"/>
      <c r="N87" s="157"/>
      <c r="O87" s="157"/>
      <c r="P87" s="157"/>
      <c r="Q87" s="157"/>
      <c r="R87" s="157"/>
      <c r="S87" s="175"/>
      <c r="T87" s="157"/>
      <c r="U87" s="157"/>
      <c r="V87" s="441"/>
      <c r="W87" s="447"/>
      <c r="X87" s="447"/>
      <c r="Y87" s="447"/>
      <c r="Z87" s="447"/>
      <c r="AA87" s="447"/>
      <c r="AB87" s="441"/>
      <c r="AC87" s="157"/>
      <c r="AD87" s="157"/>
      <c r="AE87" s="157"/>
      <c r="AF87" s="157"/>
      <c r="AG87" s="157"/>
      <c r="AH87" s="441"/>
      <c r="AI87" s="447"/>
      <c r="AJ87" s="447"/>
      <c r="AK87" s="448"/>
      <c r="CG87" s="42"/>
      <c r="CH87" s="42"/>
      <c r="CI87" s="42"/>
      <c r="CJ87" s="42"/>
      <c r="CK87" s="42"/>
      <c r="CL87" s="42"/>
    </row>
    <row r="88" spans="1:90" ht="27.75" customHeight="1" x14ac:dyDescent="0.2">
      <c r="A88" s="252" t="s">
        <v>92</v>
      </c>
      <c r="B88" s="248"/>
      <c r="C88" s="249"/>
      <c r="D88" s="250"/>
      <c r="E88" s="56"/>
      <c r="F88" s="157"/>
      <c r="G88" s="157"/>
      <c r="H88" s="237"/>
      <c r="I88" s="238"/>
      <c r="J88" s="238"/>
      <c r="K88" s="157"/>
      <c r="L88" s="157"/>
      <c r="M88" s="157"/>
      <c r="N88" s="157"/>
      <c r="O88" s="157"/>
      <c r="P88" s="157"/>
      <c r="Q88" s="157"/>
      <c r="R88" s="157"/>
      <c r="S88" s="175"/>
      <c r="T88" s="157"/>
      <c r="U88" s="157"/>
      <c r="V88" s="441"/>
      <c r="W88" s="447"/>
      <c r="X88" s="447"/>
      <c r="Y88" s="447"/>
      <c r="Z88" s="447"/>
      <c r="AA88" s="447"/>
      <c r="AB88" s="441"/>
      <c r="AC88" s="157"/>
      <c r="AD88" s="157"/>
      <c r="AE88" s="157"/>
      <c r="AF88" s="157"/>
      <c r="AG88" s="157"/>
      <c r="AH88" s="441"/>
      <c r="AI88" s="447"/>
      <c r="AJ88" s="253"/>
      <c r="AK88" s="254"/>
      <c r="CG88" s="42"/>
      <c r="CH88" s="42"/>
      <c r="CI88" s="42"/>
      <c r="CJ88" s="42"/>
      <c r="CK88" s="42"/>
      <c r="CL88" s="42"/>
    </row>
    <row r="89" spans="1:90" ht="27.75" customHeight="1" x14ac:dyDescent="0.2">
      <c r="A89" s="255" t="s">
        <v>93</v>
      </c>
      <c r="B89" s="256"/>
      <c r="C89" s="257"/>
      <c r="D89" s="258"/>
      <c r="E89" s="56"/>
      <c r="F89" s="157"/>
      <c r="G89" s="157"/>
      <c r="H89" s="237"/>
      <c r="I89" s="238"/>
      <c r="J89" s="238"/>
      <c r="K89" s="157"/>
      <c r="L89" s="157"/>
      <c r="M89" s="157"/>
      <c r="N89" s="157"/>
      <c r="O89" s="157"/>
      <c r="P89" s="157"/>
      <c r="Q89" s="157"/>
      <c r="R89" s="157"/>
      <c r="S89" s="175"/>
      <c r="T89" s="157"/>
      <c r="U89" s="157"/>
      <c r="V89" s="441"/>
      <c r="W89" s="447"/>
      <c r="X89" s="447"/>
      <c r="Y89" s="447"/>
      <c r="Z89" s="447"/>
      <c r="AA89" s="447"/>
      <c r="AB89" s="441"/>
      <c r="AC89" s="157"/>
      <c r="AD89" s="157"/>
      <c r="AE89" s="157"/>
      <c r="AF89" s="157"/>
      <c r="AG89" s="157"/>
      <c r="AH89" s="441"/>
      <c r="AI89" s="502"/>
      <c r="AJ89" s="447"/>
      <c r="AK89" s="448"/>
      <c r="AL89" s="448"/>
      <c r="AM89" s="448"/>
      <c r="AN89" s="448"/>
      <c r="AO89" s="448"/>
      <c r="AP89" s="448"/>
      <c r="AQ89" s="448"/>
      <c r="CG89" s="42"/>
      <c r="CH89" s="42"/>
      <c r="CI89" s="42"/>
      <c r="CJ89" s="42"/>
      <c r="CK89" s="42"/>
      <c r="CL89" s="42"/>
    </row>
    <row r="90" spans="1:90" ht="31.15" customHeight="1" x14ac:dyDescent="0.2">
      <c r="A90" s="260" t="s">
        <v>94</v>
      </c>
      <c r="B90" s="197"/>
      <c r="C90" s="197"/>
      <c r="D90" s="197"/>
      <c r="E90" s="144"/>
      <c r="F90" s="197"/>
      <c r="G90" s="197"/>
      <c r="H90" s="157"/>
      <c r="I90" s="157"/>
      <c r="J90" s="157"/>
      <c r="K90" s="23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438"/>
      <c r="W90" s="441"/>
      <c r="X90" s="441"/>
      <c r="Y90" s="441"/>
      <c r="Z90" s="441"/>
      <c r="AA90" s="441"/>
      <c r="AB90" s="441"/>
      <c r="AC90" s="157"/>
      <c r="AD90" s="157"/>
      <c r="AE90" s="157"/>
      <c r="AF90" s="157"/>
      <c r="AG90" s="157"/>
      <c r="AH90" s="157"/>
      <c r="AI90" s="157"/>
      <c r="AJ90" s="441"/>
      <c r="AK90" s="441"/>
      <c r="AL90" s="441"/>
      <c r="AM90" s="441"/>
      <c r="AN90" s="441"/>
      <c r="AO90" s="441"/>
      <c r="AP90" s="441"/>
      <c r="AQ90" s="448"/>
      <c r="CG90" s="42"/>
      <c r="CH90" s="42"/>
      <c r="CI90" s="42"/>
      <c r="CJ90" s="42"/>
      <c r="CK90" s="42"/>
      <c r="CL90" s="42"/>
    </row>
    <row r="91" spans="1:90" ht="16.149999999999999" customHeight="1" x14ac:dyDescent="0.2">
      <c r="A91" s="671" t="s">
        <v>95</v>
      </c>
      <c r="B91" s="671" t="s">
        <v>96</v>
      </c>
      <c r="C91" s="674" t="s">
        <v>97</v>
      </c>
      <c r="D91" s="675"/>
      <c r="E91" s="1"/>
      <c r="F91" s="49"/>
      <c r="G91" s="157"/>
      <c r="H91" s="157"/>
      <c r="I91" s="157"/>
      <c r="J91" s="237"/>
      <c r="K91" s="261"/>
      <c r="L91" s="238"/>
      <c r="M91" s="157"/>
      <c r="N91" s="157"/>
      <c r="O91" s="157"/>
      <c r="P91" s="157"/>
      <c r="Q91" s="157"/>
      <c r="R91" s="157"/>
      <c r="S91" s="157"/>
      <c r="T91" s="157"/>
      <c r="U91" s="175"/>
      <c r="V91" s="441"/>
      <c r="W91" s="441"/>
      <c r="X91" s="441"/>
      <c r="Y91" s="439"/>
      <c r="Z91" s="439"/>
      <c r="AA91" s="439"/>
      <c r="AB91" s="439"/>
      <c r="AC91" s="262"/>
      <c r="AD91" s="441"/>
      <c r="AE91" s="157"/>
      <c r="AF91" s="157"/>
      <c r="AG91" s="157"/>
      <c r="AH91" s="157"/>
      <c r="AI91" s="157"/>
      <c r="AJ91" s="441"/>
      <c r="AK91" s="439"/>
      <c r="AL91" s="439"/>
      <c r="AM91" s="439"/>
      <c r="AN91" s="439"/>
      <c r="AO91" s="439"/>
      <c r="AP91" s="439"/>
      <c r="AQ91" s="448"/>
      <c r="CG91" s="42"/>
      <c r="CH91" s="42"/>
      <c r="CI91" s="42"/>
      <c r="CJ91" s="42"/>
      <c r="CK91" s="42"/>
      <c r="CL91" s="42"/>
    </row>
    <row r="92" spans="1:90" ht="27.75" customHeight="1" x14ac:dyDescent="0.2">
      <c r="A92" s="565"/>
      <c r="B92" s="565"/>
      <c r="C92" s="202" t="s">
        <v>98</v>
      </c>
      <c r="D92" s="449" t="s">
        <v>99</v>
      </c>
      <c r="E92" s="1"/>
      <c r="F92" s="49"/>
      <c r="G92" s="157"/>
      <c r="H92" s="157"/>
      <c r="I92" s="157"/>
      <c r="J92" s="237"/>
      <c r="K92" s="261"/>
      <c r="L92" s="238"/>
      <c r="M92" s="157"/>
      <c r="N92" s="157"/>
      <c r="O92" s="157"/>
      <c r="P92" s="157"/>
      <c r="Q92" s="157"/>
      <c r="R92" s="157"/>
      <c r="S92" s="157"/>
      <c r="T92" s="157"/>
      <c r="U92" s="175"/>
      <c r="V92" s="441"/>
      <c r="W92" s="441"/>
      <c r="X92" s="441"/>
      <c r="Y92" s="439"/>
      <c r="Z92" s="439"/>
      <c r="AA92" s="439"/>
      <c r="AB92" s="439"/>
      <c r="AC92" s="262"/>
      <c r="AD92" s="441"/>
      <c r="AE92" s="157"/>
      <c r="AF92" s="157"/>
      <c r="AG92" s="157"/>
      <c r="AH92" s="157"/>
      <c r="AI92" s="157"/>
      <c r="AJ92" s="441"/>
      <c r="AK92" s="439"/>
      <c r="AL92" s="439"/>
      <c r="AM92" s="439"/>
      <c r="AN92" s="439"/>
      <c r="AO92" s="439"/>
      <c r="AP92" s="439"/>
      <c r="AQ92" s="448"/>
      <c r="CG92" s="42"/>
      <c r="CH92" s="42"/>
      <c r="CI92" s="42"/>
      <c r="CJ92" s="42"/>
      <c r="CK92" s="42"/>
      <c r="CL92" s="42"/>
    </row>
    <row r="93" spans="1:90" ht="16.149999999999999" customHeight="1" x14ac:dyDescent="0.2">
      <c r="A93" s="437" t="s">
        <v>100</v>
      </c>
      <c r="B93" s="22">
        <v>1</v>
      </c>
      <c r="C93" s="3"/>
      <c r="D93" s="4"/>
      <c r="E93" s="1"/>
      <c r="F93" s="49"/>
      <c r="G93" s="157"/>
      <c r="H93" s="157"/>
      <c r="I93" s="157"/>
      <c r="J93" s="237"/>
      <c r="K93" s="264"/>
      <c r="L93" s="238"/>
      <c r="M93" s="157"/>
      <c r="N93" s="157"/>
      <c r="O93" s="157"/>
      <c r="P93" s="157"/>
      <c r="Q93" s="157"/>
      <c r="R93" s="157"/>
      <c r="S93" s="157"/>
      <c r="T93" s="157"/>
      <c r="U93" s="175"/>
      <c r="V93" s="441"/>
      <c r="W93" s="441"/>
      <c r="X93" s="441"/>
      <c r="Y93" s="439"/>
      <c r="Z93" s="439"/>
      <c r="AA93" s="439"/>
      <c r="AB93" s="439"/>
      <c r="AC93" s="262"/>
      <c r="AD93" s="441"/>
      <c r="AE93" s="157"/>
      <c r="AF93" s="157"/>
      <c r="AG93" s="157"/>
      <c r="AH93" s="157"/>
      <c r="AI93" s="157"/>
      <c r="AJ93" s="441"/>
      <c r="AK93" s="439"/>
      <c r="AL93" s="439"/>
      <c r="AM93" s="439"/>
      <c r="AN93" s="439"/>
      <c r="AO93" s="439"/>
      <c r="AP93" s="439"/>
      <c r="AQ93" s="448"/>
      <c r="CG93" s="42"/>
      <c r="CH93" s="42"/>
      <c r="CI93" s="42"/>
      <c r="CJ93" s="42"/>
      <c r="CK93" s="42"/>
      <c r="CL93" s="42"/>
    </row>
    <row r="94" spans="1:90" ht="16.149999999999999" customHeight="1" x14ac:dyDescent="0.2">
      <c r="A94" s="434" t="s">
        <v>101</v>
      </c>
      <c r="B94" s="16"/>
      <c r="C94" s="7"/>
      <c r="D94" s="14"/>
      <c r="E94" s="1"/>
      <c r="F94" s="49"/>
      <c r="G94" s="157"/>
      <c r="H94" s="157"/>
      <c r="I94" s="157"/>
      <c r="J94" s="237"/>
      <c r="K94" s="264"/>
      <c r="L94" s="238"/>
      <c r="M94" s="157"/>
      <c r="N94" s="157"/>
      <c r="O94" s="157"/>
      <c r="P94" s="157"/>
      <c r="Q94" s="157"/>
      <c r="R94" s="157"/>
      <c r="S94" s="157"/>
      <c r="T94" s="157"/>
      <c r="U94" s="175"/>
      <c r="V94" s="441"/>
      <c r="W94" s="441"/>
      <c r="X94" s="441"/>
      <c r="Y94" s="439"/>
      <c r="Z94" s="439"/>
      <c r="AA94" s="439"/>
      <c r="AB94" s="439"/>
      <c r="AC94" s="262"/>
      <c r="AD94" s="441"/>
      <c r="AE94" s="157"/>
      <c r="AF94" s="157"/>
      <c r="AG94" s="157"/>
      <c r="AH94" s="157"/>
      <c r="AI94" s="157"/>
      <c r="AJ94" s="441"/>
      <c r="AK94" s="439"/>
      <c r="AL94" s="439"/>
      <c r="AM94" s="439"/>
      <c r="AN94" s="439"/>
      <c r="AO94" s="439"/>
      <c r="AP94" s="439"/>
      <c r="AQ94" s="448"/>
      <c r="CG94" s="42"/>
      <c r="CH94" s="42"/>
      <c r="CI94" s="42"/>
      <c r="CJ94" s="42"/>
      <c r="CK94" s="42"/>
      <c r="CL94" s="42"/>
    </row>
    <row r="95" spans="1:90" ht="16.149999999999999" customHeight="1" x14ac:dyDescent="0.2">
      <c r="A95" s="434" t="s">
        <v>102</v>
      </c>
      <c r="B95" s="16"/>
      <c r="C95" s="7"/>
      <c r="D95" s="14"/>
      <c r="E95" s="1"/>
      <c r="F95" s="49"/>
      <c r="G95" s="157"/>
      <c r="H95" s="157"/>
      <c r="I95" s="157"/>
      <c r="J95" s="157"/>
      <c r="K95" s="265"/>
      <c r="L95" s="238"/>
      <c r="M95" s="157"/>
      <c r="N95" s="157"/>
      <c r="O95" s="157"/>
      <c r="P95" s="157"/>
      <c r="Q95" s="157"/>
      <c r="R95" s="157"/>
      <c r="S95" s="157"/>
      <c r="T95" s="157"/>
      <c r="U95" s="175"/>
      <c r="V95" s="441"/>
      <c r="W95" s="441"/>
      <c r="X95" s="441"/>
      <c r="Y95" s="439"/>
      <c r="Z95" s="439"/>
      <c r="AA95" s="439"/>
      <c r="AB95" s="439"/>
      <c r="AC95" s="262"/>
      <c r="AD95" s="441"/>
      <c r="AE95" s="157"/>
      <c r="AF95" s="157"/>
      <c r="AG95" s="157"/>
      <c r="AH95" s="157"/>
      <c r="AI95" s="157"/>
      <c r="AJ95" s="441"/>
      <c r="AK95" s="439"/>
      <c r="AL95" s="439"/>
      <c r="AM95" s="439"/>
      <c r="AN95" s="439"/>
      <c r="AO95" s="439"/>
      <c r="AP95" s="439"/>
      <c r="AQ95" s="448"/>
      <c r="CG95" s="42"/>
      <c r="CH95" s="42"/>
      <c r="CI95" s="42"/>
      <c r="CJ95" s="42"/>
      <c r="CK95" s="42"/>
      <c r="CL95" s="42"/>
    </row>
    <row r="96" spans="1:90" ht="16.149999999999999" customHeight="1" x14ac:dyDescent="0.2">
      <c r="A96" s="434" t="s">
        <v>103</v>
      </c>
      <c r="B96" s="16"/>
      <c r="C96" s="7"/>
      <c r="D96" s="14"/>
      <c r="E96" s="1"/>
      <c r="F96" s="49"/>
      <c r="G96" s="157"/>
      <c r="H96" s="157"/>
      <c r="I96" s="157"/>
      <c r="J96" s="157"/>
      <c r="K96" s="265"/>
      <c r="L96" s="238"/>
      <c r="M96" s="157"/>
      <c r="N96" s="157"/>
      <c r="O96" s="157"/>
      <c r="P96" s="157"/>
      <c r="Q96" s="157"/>
      <c r="R96" s="157"/>
      <c r="S96" s="157"/>
      <c r="T96" s="157"/>
      <c r="U96" s="175"/>
      <c r="V96" s="441"/>
      <c r="W96" s="441"/>
      <c r="X96" s="441"/>
      <c r="Y96" s="439"/>
      <c r="Z96" s="439"/>
      <c r="AA96" s="439"/>
      <c r="AB96" s="439"/>
      <c r="AC96" s="262"/>
      <c r="AD96" s="441"/>
      <c r="AE96" s="157"/>
      <c r="AF96" s="157"/>
      <c r="AG96" s="157"/>
      <c r="AH96" s="157"/>
      <c r="AI96" s="157"/>
      <c r="AJ96" s="441"/>
      <c r="AK96" s="439"/>
      <c r="AL96" s="439"/>
      <c r="AM96" s="439"/>
      <c r="AN96" s="439"/>
      <c r="AO96" s="439"/>
      <c r="AP96" s="439"/>
      <c r="AQ96" s="448"/>
      <c r="CG96" s="42"/>
      <c r="CH96" s="42"/>
      <c r="CI96" s="42"/>
      <c r="CJ96" s="42"/>
      <c r="CK96" s="42"/>
      <c r="CL96" s="42"/>
    </row>
    <row r="97" spans="1:90" ht="16.149999999999999" customHeight="1" x14ac:dyDescent="0.2">
      <c r="A97" s="434" t="s">
        <v>104</v>
      </c>
      <c r="B97" s="16"/>
      <c r="C97" s="7"/>
      <c r="D97" s="14"/>
      <c r="E97" s="1"/>
      <c r="F97" s="49"/>
      <c r="G97" s="157"/>
      <c r="H97" s="157"/>
      <c r="I97" s="157"/>
      <c r="J97" s="157"/>
      <c r="K97" s="265"/>
      <c r="L97" s="238"/>
      <c r="M97" s="157"/>
      <c r="N97" s="157"/>
      <c r="O97" s="157"/>
      <c r="P97" s="157"/>
      <c r="Q97" s="157"/>
      <c r="R97" s="157"/>
      <c r="S97" s="157"/>
      <c r="T97" s="157"/>
      <c r="U97" s="175"/>
      <c r="V97" s="441"/>
      <c r="W97" s="441"/>
      <c r="X97" s="441"/>
      <c r="Y97" s="439"/>
      <c r="Z97" s="439"/>
      <c r="AA97" s="439"/>
      <c r="AB97" s="439"/>
      <c r="AC97" s="262"/>
      <c r="AD97" s="441"/>
      <c r="AE97" s="157"/>
      <c r="AF97" s="157"/>
      <c r="AG97" s="157"/>
      <c r="AH97" s="157"/>
      <c r="AI97" s="157"/>
      <c r="AJ97" s="441"/>
      <c r="AK97" s="439"/>
      <c r="AL97" s="439"/>
      <c r="AM97" s="439"/>
      <c r="AN97" s="439"/>
      <c r="AO97" s="439"/>
      <c r="AP97" s="439"/>
      <c r="AQ97" s="448"/>
      <c r="CG97" s="42"/>
      <c r="CH97" s="42"/>
      <c r="CI97" s="42"/>
      <c r="CJ97" s="42"/>
      <c r="CK97" s="42"/>
      <c r="CL97" s="42"/>
    </row>
    <row r="98" spans="1:90" ht="16.149999999999999" customHeight="1" x14ac:dyDescent="0.2">
      <c r="A98" s="450" t="s">
        <v>17</v>
      </c>
      <c r="B98" s="451">
        <f>SUM(B93:B97)</f>
        <v>1</v>
      </c>
      <c r="C98" s="268">
        <f>SUM(C93:C97)</f>
        <v>0</v>
      </c>
      <c r="D98" s="452">
        <f>SUM(D93:D97)</f>
        <v>0</v>
      </c>
      <c r="E98" s="1"/>
      <c r="F98" s="49"/>
      <c r="G98" s="157"/>
      <c r="H98" s="157"/>
      <c r="I98" s="157"/>
      <c r="J98" s="157"/>
      <c r="K98" s="265"/>
      <c r="L98" s="238"/>
      <c r="M98" s="157"/>
      <c r="N98" s="157"/>
      <c r="O98" s="157"/>
      <c r="P98" s="157"/>
      <c r="Q98" s="157"/>
      <c r="R98" s="157"/>
      <c r="S98" s="157"/>
      <c r="T98" s="157"/>
      <c r="U98" s="175"/>
      <c r="V98" s="441"/>
      <c r="W98" s="441"/>
      <c r="X98" s="441"/>
      <c r="Y98" s="439"/>
      <c r="Z98" s="439"/>
      <c r="AA98" s="439"/>
      <c r="AB98" s="439"/>
      <c r="AC98" s="262"/>
      <c r="AD98" s="441"/>
      <c r="AE98" s="157"/>
      <c r="AF98" s="157"/>
      <c r="AG98" s="157"/>
      <c r="AH98" s="157"/>
      <c r="AI98" s="157"/>
      <c r="AJ98" s="441"/>
      <c r="AK98" s="439"/>
      <c r="AL98" s="439"/>
      <c r="AM98" s="439"/>
      <c r="AN98" s="439"/>
      <c r="AO98" s="439"/>
      <c r="AP98" s="439"/>
      <c r="AQ98" s="448"/>
      <c r="CG98" s="42"/>
      <c r="CH98" s="42"/>
      <c r="CI98" s="42"/>
      <c r="CJ98" s="42"/>
      <c r="CK98" s="42"/>
      <c r="CL98" s="42"/>
    </row>
    <row r="99" spans="1:90" ht="31.15" customHeight="1" x14ac:dyDescent="0.2">
      <c r="A99" s="270" t="s">
        <v>105</v>
      </c>
      <c r="B99" s="271"/>
      <c r="C99" s="271"/>
      <c r="D99" s="271"/>
      <c r="E99" s="272"/>
      <c r="F99" s="272"/>
      <c r="G99" s="273"/>
      <c r="H99" s="273"/>
      <c r="I99" s="273"/>
      <c r="J99" s="88"/>
      <c r="K99" s="89"/>
      <c r="L99" s="88"/>
      <c r="M99" s="88"/>
      <c r="N99" s="157"/>
      <c r="O99" s="157"/>
      <c r="P99" s="157"/>
      <c r="Q99" s="157"/>
      <c r="R99" s="157"/>
      <c r="S99" s="157"/>
      <c r="T99" s="157"/>
      <c r="U99" s="438"/>
      <c r="V99" s="441"/>
      <c r="W99" s="441"/>
      <c r="X99" s="441"/>
      <c r="Y99" s="441"/>
      <c r="Z99" s="441"/>
      <c r="AA99" s="441"/>
      <c r="AB99" s="274"/>
      <c r="AC99" s="441"/>
      <c r="AD99" s="157"/>
      <c r="AE99" s="157"/>
      <c r="AF99" s="157"/>
      <c r="AG99" s="157"/>
      <c r="AH99" s="157"/>
      <c r="AI99" s="441"/>
      <c r="AJ99" s="441"/>
      <c r="AK99" s="441"/>
      <c r="AL99" s="441"/>
      <c r="AM99" s="441"/>
      <c r="AN99" s="441"/>
      <c r="AO99" s="441"/>
      <c r="AP99" s="448"/>
      <c r="CG99" s="42"/>
      <c r="CH99" s="42"/>
      <c r="CI99" s="42"/>
      <c r="CJ99" s="42"/>
      <c r="CK99" s="42"/>
      <c r="CL99" s="42"/>
    </row>
    <row r="100" spans="1:90" ht="16.149999999999999" customHeight="1" x14ac:dyDescent="0.2">
      <c r="A100" s="676" t="s">
        <v>19</v>
      </c>
      <c r="B100" s="677" t="s">
        <v>28</v>
      </c>
      <c r="C100" s="678"/>
      <c r="D100" s="679"/>
      <c r="E100" s="589" t="s">
        <v>29</v>
      </c>
      <c r="F100" s="590"/>
      <c r="G100" s="590"/>
      <c r="H100" s="590"/>
      <c r="I100" s="590"/>
      <c r="J100" s="590"/>
      <c r="K100" s="590"/>
      <c r="L100" s="590"/>
      <c r="M100" s="590"/>
      <c r="N100" s="454"/>
      <c r="O100" s="157"/>
      <c r="P100" s="157"/>
      <c r="Q100" s="157"/>
      <c r="R100" s="157"/>
      <c r="S100" s="157"/>
      <c r="T100" s="157"/>
      <c r="U100" s="157"/>
      <c r="V100" s="175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441"/>
      <c r="AK100" s="441"/>
      <c r="AL100" s="441"/>
      <c r="AM100" s="441"/>
      <c r="AN100" s="441"/>
      <c r="AO100" s="441"/>
      <c r="AP100" s="441"/>
      <c r="AQ100" s="448"/>
      <c r="CG100" s="42"/>
      <c r="CH100" s="42"/>
      <c r="CI100" s="42"/>
      <c r="CJ100" s="42"/>
      <c r="CK100" s="42"/>
      <c r="CL100" s="42"/>
    </row>
    <row r="101" spans="1:90" ht="16.149999999999999" customHeight="1" x14ac:dyDescent="0.2">
      <c r="A101" s="585"/>
      <c r="B101" s="589"/>
      <c r="C101" s="590"/>
      <c r="D101" s="591"/>
      <c r="E101" s="680" t="s">
        <v>22</v>
      </c>
      <c r="F101" s="681"/>
      <c r="G101" s="680" t="s">
        <v>23</v>
      </c>
      <c r="H101" s="681"/>
      <c r="I101" s="680" t="s">
        <v>24</v>
      </c>
      <c r="J101" s="681"/>
      <c r="K101" s="680" t="s">
        <v>21</v>
      </c>
      <c r="L101" s="681"/>
      <c r="M101" s="680" t="s">
        <v>20</v>
      </c>
      <c r="N101" s="681"/>
      <c r="O101" s="157"/>
      <c r="P101" s="157"/>
      <c r="Q101" s="157"/>
      <c r="R101" s="157"/>
      <c r="S101" s="157"/>
      <c r="T101" s="157"/>
      <c r="U101" s="157"/>
      <c r="V101" s="157"/>
      <c r="W101" s="175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441"/>
      <c r="AK101" s="441"/>
      <c r="AL101" s="441"/>
      <c r="AM101" s="441"/>
      <c r="AN101" s="441"/>
      <c r="AO101" s="441"/>
      <c r="AP101" s="441"/>
      <c r="AQ101" s="448"/>
      <c r="CG101" s="42"/>
      <c r="CH101" s="42"/>
      <c r="CI101" s="42"/>
      <c r="CJ101" s="42"/>
      <c r="CK101" s="42"/>
      <c r="CL101" s="42"/>
    </row>
    <row r="102" spans="1:90" ht="16.149999999999999" customHeight="1" x14ac:dyDescent="0.2">
      <c r="A102" s="569"/>
      <c r="B102" s="76" t="s">
        <v>14</v>
      </c>
      <c r="C102" s="13" t="s">
        <v>15</v>
      </c>
      <c r="D102" s="432" t="s">
        <v>16</v>
      </c>
      <c r="E102" s="32" t="s">
        <v>15</v>
      </c>
      <c r="F102" s="455" t="s">
        <v>16</v>
      </c>
      <c r="G102" s="32" t="s">
        <v>15</v>
      </c>
      <c r="H102" s="455" t="s">
        <v>16</v>
      </c>
      <c r="I102" s="32" t="s">
        <v>15</v>
      </c>
      <c r="J102" s="455" t="s">
        <v>16</v>
      </c>
      <c r="K102" s="32" t="s">
        <v>15</v>
      </c>
      <c r="L102" s="455" t="s">
        <v>16</v>
      </c>
      <c r="M102" s="32" t="s">
        <v>15</v>
      </c>
      <c r="N102" s="455" t="s">
        <v>16</v>
      </c>
      <c r="O102" s="276"/>
      <c r="P102" s="157"/>
      <c r="Q102" s="265"/>
      <c r="R102" s="157"/>
      <c r="S102" s="157"/>
      <c r="T102" s="157"/>
      <c r="U102" s="157"/>
      <c r="V102" s="157"/>
      <c r="W102" s="157"/>
      <c r="X102" s="157"/>
      <c r="Y102" s="157"/>
      <c r="Z102" s="157"/>
      <c r="AA102" s="175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CG102" s="42"/>
      <c r="CH102" s="42"/>
      <c r="CI102" s="42"/>
      <c r="CJ102" s="42"/>
      <c r="CK102" s="42"/>
      <c r="CL102" s="42"/>
    </row>
    <row r="103" spans="1:90" ht="16.149999999999999" customHeight="1" x14ac:dyDescent="0.2">
      <c r="A103" s="64" t="s">
        <v>106</v>
      </c>
      <c r="B103" s="90">
        <f>SUM(C103:D103)</f>
        <v>0</v>
      </c>
      <c r="C103" s="91">
        <f>SUM(E103+G103+I103+K103+M103)</f>
        <v>0</v>
      </c>
      <c r="D103" s="2">
        <f>SUM(F103+H103+J103+L103+N103)</f>
        <v>0</v>
      </c>
      <c r="E103" s="277"/>
      <c r="F103" s="278"/>
      <c r="G103" s="277"/>
      <c r="H103" s="278"/>
      <c r="I103" s="277"/>
      <c r="J103" s="279"/>
      <c r="K103" s="277"/>
      <c r="L103" s="279"/>
      <c r="M103" s="280"/>
      <c r="N103" s="279"/>
      <c r="O103" s="456"/>
      <c r="P103" s="157"/>
      <c r="Q103" s="265"/>
      <c r="R103" s="157"/>
      <c r="S103" s="157"/>
      <c r="T103" s="157"/>
      <c r="U103" s="157"/>
      <c r="V103" s="157"/>
      <c r="W103" s="157"/>
      <c r="X103" s="157"/>
      <c r="Y103" s="157"/>
      <c r="Z103" s="157"/>
      <c r="AA103" s="175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CG103" s="42"/>
      <c r="CH103" s="42"/>
      <c r="CI103" s="42"/>
      <c r="CJ103" s="42"/>
      <c r="CK103" s="42"/>
      <c r="CL103" s="42"/>
    </row>
    <row r="104" spans="1:90" ht="25.15" customHeight="1" x14ac:dyDescent="0.2">
      <c r="A104" s="17" t="s">
        <v>107</v>
      </c>
      <c r="B104" s="45">
        <f>SUM(C104:D104)</f>
        <v>0</v>
      </c>
      <c r="C104" s="46">
        <f>SUM(E104+G104+I104+K104+M104)</f>
        <v>0</v>
      </c>
      <c r="D104" s="70">
        <f>SUM(F104+H104+J104+L104+N104)</f>
        <v>0</v>
      </c>
      <c r="E104" s="282"/>
      <c r="F104" s="283"/>
      <c r="G104" s="282"/>
      <c r="H104" s="284"/>
      <c r="I104" s="282"/>
      <c r="J104" s="283"/>
      <c r="K104" s="282"/>
      <c r="L104" s="283"/>
      <c r="M104" s="285"/>
      <c r="N104" s="284"/>
      <c r="O104" s="456"/>
      <c r="P104" s="157"/>
      <c r="Q104" s="265"/>
      <c r="R104" s="157"/>
      <c r="S104" s="157"/>
      <c r="T104" s="157"/>
      <c r="U104" s="157"/>
      <c r="V104" s="157"/>
      <c r="W104" s="157"/>
      <c r="X104" s="157"/>
      <c r="Y104" s="157"/>
      <c r="Z104" s="157"/>
      <c r="AA104" s="175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CG104" s="42"/>
      <c r="CH104" s="42"/>
      <c r="CI104" s="42"/>
      <c r="CJ104" s="42"/>
      <c r="CK104" s="42"/>
      <c r="CL104" s="42"/>
    </row>
    <row r="105" spans="1:90" x14ac:dyDescent="0.2">
      <c r="A105" s="271"/>
      <c r="B105" s="157"/>
      <c r="C105" s="265"/>
      <c r="D105" s="157"/>
      <c r="E105" s="157"/>
      <c r="F105" s="157"/>
      <c r="G105" s="157"/>
      <c r="H105" s="157"/>
      <c r="I105" s="157"/>
      <c r="J105" s="157"/>
      <c r="K105" s="157"/>
      <c r="L105" s="157"/>
      <c r="M105" s="175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</row>
    <row r="106" spans="1:90" x14ac:dyDescent="0.2">
      <c r="O106" s="51"/>
      <c r="P106" s="51"/>
      <c r="Q106" s="51"/>
      <c r="R106" s="51"/>
      <c r="S106" s="51"/>
    </row>
    <row r="107" spans="1:90" x14ac:dyDescent="0.2">
      <c r="O107" s="51"/>
      <c r="P107" s="51"/>
      <c r="Q107" s="51"/>
      <c r="R107" s="51"/>
      <c r="S107" s="51"/>
    </row>
    <row r="108" spans="1:90" x14ac:dyDescent="0.2">
      <c r="O108" s="51"/>
      <c r="P108" s="51"/>
      <c r="Q108" s="51"/>
      <c r="R108" s="51"/>
      <c r="S108" s="51"/>
    </row>
    <row r="109" spans="1:90" x14ac:dyDescent="0.2">
      <c r="O109" s="51"/>
      <c r="P109" s="51"/>
      <c r="Q109" s="51"/>
      <c r="R109" s="51"/>
      <c r="S109" s="51"/>
    </row>
    <row r="110" spans="1:90" x14ac:dyDescent="0.2">
      <c r="O110" s="51"/>
      <c r="P110" s="51"/>
      <c r="Q110" s="51"/>
      <c r="R110" s="51"/>
      <c r="S110" s="51"/>
    </row>
    <row r="111" spans="1:90" x14ac:dyDescent="0.2">
      <c r="O111" s="51"/>
      <c r="P111" s="51"/>
      <c r="Q111" s="51"/>
      <c r="R111" s="51"/>
      <c r="S111" s="51"/>
    </row>
    <row r="185" spans="1:104" ht="14.25" customHeight="1" x14ac:dyDescent="0.2"/>
    <row r="186" spans="1:104" s="52" customFormat="1" ht="16.5" hidden="1" customHeight="1" x14ac:dyDescent="0.2">
      <c r="A186" s="52">
        <f>SUM(C23,C24:C26,C30,C43:C44,C49:C70,B103:B104,B82:D89,B98,C35:C38,C74:J77)</f>
        <v>1116</v>
      </c>
      <c r="B186" s="52">
        <f>SUM(CG8:CL104)</f>
        <v>0</v>
      </c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</row>
    <row r="187" spans="1:104" ht="16.5" customHeight="1" x14ac:dyDescent="0.2"/>
    <row r="188" spans="1:104" ht="15.6" customHeight="1" x14ac:dyDescent="0.2"/>
  </sheetData>
  <mergeCells count="124">
    <mergeCell ref="A80:A81"/>
    <mergeCell ref="B80:B81"/>
    <mergeCell ref="C80:C81"/>
    <mergeCell ref="D80:D81"/>
    <mergeCell ref="B91:B92"/>
    <mergeCell ref="C91:D91"/>
    <mergeCell ref="A100:A102"/>
    <mergeCell ref="B100:D101"/>
    <mergeCell ref="E100:M100"/>
    <mergeCell ref="E101:F101"/>
    <mergeCell ref="G101:H101"/>
    <mergeCell ref="I101:J101"/>
    <mergeCell ref="K101:L101"/>
    <mergeCell ref="M101:N101"/>
    <mergeCell ref="A91:A92"/>
    <mergeCell ref="A72:B73"/>
    <mergeCell ref="C72:D72"/>
    <mergeCell ref="E72:F72"/>
    <mergeCell ref="G72:H72"/>
    <mergeCell ref="I72:J72"/>
    <mergeCell ref="A74:B74"/>
    <mergeCell ref="A75:B75"/>
    <mergeCell ref="A76:B76"/>
    <mergeCell ref="A77:B77"/>
    <mergeCell ref="AN46:AN48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F28:AG28"/>
    <mergeCell ref="AH28:AI28"/>
    <mergeCell ref="AJ28:AK28"/>
    <mergeCell ref="AL28:AM28"/>
    <mergeCell ref="C40:E41"/>
    <mergeCell ref="F40:AM40"/>
    <mergeCell ref="AN40:AN42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13:A23"/>
    <mergeCell ref="A25:A26"/>
    <mergeCell ref="A28:A29"/>
    <mergeCell ref="B28:B29"/>
    <mergeCell ref="C28:E28"/>
    <mergeCell ref="F28:G28"/>
    <mergeCell ref="H28:I28"/>
    <mergeCell ref="J28:K28"/>
    <mergeCell ref="L28:M28"/>
    <mergeCell ref="A6:W6"/>
    <mergeCell ref="A10:A12"/>
    <mergeCell ref="B10:B12"/>
    <mergeCell ref="C10:E11"/>
    <mergeCell ref="F10:AM10"/>
    <mergeCell ref="AN10:AN12"/>
    <mergeCell ref="AO10:AO12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49:A54"/>
    <mergeCell ref="A55:A56"/>
    <mergeCell ref="A57:A60"/>
    <mergeCell ref="A61:A62"/>
    <mergeCell ref="A63:A64"/>
    <mergeCell ref="A65:A70"/>
    <mergeCell ref="C33:C34"/>
    <mergeCell ref="A33:A34"/>
    <mergeCell ref="B33:B34"/>
    <mergeCell ref="A35:A36"/>
    <mergeCell ref="A37:A38"/>
    <mergeCell ref="A40:B42"/>
    <mergeCell ref="A45:M45"/>
    <mergeCell ref="A46:B48"/>
    <mergeCell ref="C46:E47"/>
    <mergeCell ref="F46:AM46"/>
  </mergeCells>
  <dataValidations count="2">
    <dataValidation allowBlank="1" showInputMessage="1" showErrorMessage="1" errorTitle="ERROR" error="Por Favor ingrese solo Números." sqref="E105:N1048576 K71:N102 C78:D81 A1:A1048576 B98:D1048576 B90:D92 F31:AM42 F45:AN48 F71:J73 E78:J102 D1:E73 F27:AM29 O71:AN1048576 C39:C73 C1:C34 AN27:AN42 B31:B81 B1:B29 F23:AO23 AP1:XFD1048576 AO27:AO1048576 F1:AO12" xr:uid="{909F4D03-1995-432D-A6B2-3AB4CB0DBE5B}"/>
    <dataValidation type="whole" allowBlank="1" showInputMessage="1" showErrorMessage="1" errorTitle="Error de ingreso" error="Debe ingresar sólo números enteros positivos." sqref="F13:AO22 F24:AO26 B30 F30:AM30 F43:AN44 C35:C38 F49:AN70 C74:J77 B82:D89 B93:D97 E103:N104" xr:uid="{108F18BD-EDDA-4E54-B136-2F325C0841B5}">
      <formula1>0</formula1>
      <formula2>1000000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Z18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8.140625" style="37" customWidth="1"/>
    <col min="2" max="2" width="23.28515625" style="37" customWidth="1"/>
    <col min="3" max="3" width="14.85546875" style="37" customWidth="1"/>
    <col min="4" max="4" width="16.28515625" style="37" customWidth="1"/>
    <col min="5" max="73" width="11.42578125" style="37"/>
    <col min="74" max="75" width="12.140625" style="37" customWidth="1"/>
    <col min="76" max="77" width="12.140625" style="38" customWidth="1"/>
    <col min="78" max="78" width="12.28515625" style="38" customWidth="1"/>
    <col min="79" max="104" width="12.28515625" style="39" hidden="1" customWidth="1"/>
    <col min="105" max="105" width="12.28515625" style="37" customWidth="1"/>
    <col min="106" max="16384" width="11.42578125" style="37"/>
  </cols>
  <sheetData>
    <row r="1" spans="1:90" ht="16.149999999999999" customHeight="1" x14ac:dyDescent="0.2">
      <c r="A1" s="36" t="s">
        <v>0</v>
      </c>
    </row>
    <row r="2" spans="1:90" ht="16.149999999999999" customHeight="1" x14ac:dyDescent="0.2">
      <c r="A2" s="36" t="str">
        <f>CONCATENATE("COMUNA: ",[9]NOMBRE!B2," - ","( ",[9]NOMBRE!C2,[9]NOMBRE!D2,[9]NOMBRE!E2,[9]NOMBRE!F2,[9]NOMBRE!G2," )")</f>
        <v>COMUNA: LINARES - ( 07401 )</v>
      </c>
    </row>
    <row r="3" spans="1:90" ht="16.149999999999999" customHeight="1" x14ac:dyDescent="0.2">
      <c r="A3" s="36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</row>
    <row r="4" spans="1:90" ht="16.149999999999999" customHeight="1" x14ac:dyDescent="0.2">
      <c r="A4" s="36" t="str">
        <f>CONCATENATE("MES: ",[9]NOMBRE!B6," - ","( ",[9]NOMBRE!C6,[9]NOMBRE!D6," )")</f>
        <v>MES: AGOSTO - ( 08 )</v>
      </c>
    </row>
    <row r="5" spans="1:90" ht="16.149999999999999" customHeight="1" x14ac:dyDescent="0.2">
      <c r="A5" s="36" t="str">
        <f>CONCATENATE("AÑO: ",[9]NOMBRE!B7)</f>
        <v>AÑO: 2018</v>
      </c>
    </row>
    <row r="6" spans="1:90" ht="15" x14ac:dyDescent="0.2">
      <c r="A6" s="584" t="s">
        <v>30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spans="1:90" ht="15" x14ac:dyDescent="0.2">
      <c r="A7" s="462"/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1:90" ht="31.15" customHeight="1" x14ac:dyDescent="0.2">
      <c r="A8" s="103" t="s">
        <v>31</v>
      </c>
      <c r="B8" s="104"/>
      <c r="C8" s="105"/>
      <c r="D8" s="105"/>
      <c r="E8" s="105"/>
      <c r="F8" s="105"/>
      <c r="G8" s="105"/>
      <c r="H8" s="105"/>
      <c r="I8" s="106"/>
      <c r="J8" s="104"/>
      <c r="K8" s="107"/>
      <c r="L8" s="105"/>
      <c r="M8" s="56"/>
      <c r="N8" s="56"/>
      <c r="O8" s="56"/>
      <c r="P8" s="56"/>
      <c r="Q8" s="56"/>
      <c r="R8" s="56"/>
      <c r="S8" s="56"/>
      <c r="T8" s="56"/>
      <c r="U8" s="56"/>
      <c r="V8" s="108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CG8" s="42"/>
      <c r="CH8" s="42"/>
      <c r="CI8" s="42"/>
      <c r="CJ8" s="42"/>
      <c r="CK8" s="42"/>
      <c r="CL8" s="42"/>
    </row>
    <row r="9" spans="1:90" ht="31.15" customHeight="1" x14ac:dyDescent="0.2">
      <c r="A9" s="109" t="s">
        <v>32</v>
      </c>
      <c r="B9" s="110"/>
      <c r="C9" s="110"/>
      <c r="D9" s="110"/>
      <c r="E9" s="110"/>
      <c r="F9" s="110"/>
      <c r="G9" s="110"/>
      <c r="H9" s="110"/>
      <c r="I9" s="110"/>
      <c r="J9" s="110"/>
      <c r="K9" s="111"/>
      <c r="L9" s="110"/>
      <c r="M9" s="112"/>
      <c r="N9" s="112"/>
      <c r="O9" s="56"/>
      <c r="P9" s="56"/>
      <c r="Q9" s="56"/>
      <c r="R9" s="56"/>
      <c r="S9" s="56"/>
      <c r="T9" s="56"/>
      <c r="U9" s="56"/>
      <c r="V9" s="108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8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CG9" s="42"/>
      <c r="CH9" s="42"/>
      <c r="CI9" s="42"/>
      <c r="CJ9" s="42"/>
      <c r="CK9" s="42"/>
      <c r="CL9" s="42"/>
    </row>
    <row r="10" spans="1:90" ht="25.15" customHeight="1" x14ac:dyDescent="0.2">
      <c r="A10" s="676" t="s">
        <v>19</v>
      </c>
      <c r="B10" s="676" t="s">
        <v>33</v>
      </c>
      <c r="C10" s="677" t="s">
        <v>28</v>
      </c>
      <c r="D10" s="678"/>
      <c r="E10" s="679"/>
      <c r="F10" s="680" t="s">
        <v>29</v>
      </c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3"/>
      <c r="AL10" s="633"/>
      <c r="AM10" s="681"/>
      <c r="AN10" s="679" t="s">
        <v>1</v>
      </c>
      <c r="AO10" s="686" t="s">
        <v>18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CG10" s="42"/>
      <c r="CH10" s="42"/>
      <c r="CI10" s="42"/>
      <c r="CJ10" s="42"/>
      <c r="CK10" s="42"/>
      <c r="CL10" s="42"/>
    </row>
    <row r="11" spans="1:90" ht="19.5" customHeight="1" x14ac:dyDescent="0.2">
      <c r="A11" s="585"/>
      <c r="B11" s="585"/>
      <c r="C11" s="589"/>
      <c r="D11" s="590"/>
      <c r="E11" s="591"/>
      <c r="F11" s="680" t="s">
        <v>22</v>
      </c>
      <c r="G11" s="681"/>
      <c r="H11" s="680" t="s">
        <v>23</v>
      </c>
      <c r="I11" s="681"/>
      <c r="J11" s="680" t="s">
        <v>24</v>
      </c>
      <c r="K11" s="681"/>
      <c r="L11" s="680" t="s">
        <v>21</v>
      </c>
      <c r="M11" s="681"/>
      <c r="N11" s="680" t="s">
        <v>20</v>
      </c>
      <c r="O11" s="681"/>
      <c r="P11" s="687" t="s">
        <v>2</v>
      </c>
      <c r="Q11" s="688"/>
      <c r="R11" s="687" t="s">
        <v>3</v>
      </c>
      <c r="S11" s="688"/>
      <c r="T11" s="687" t="s">
        <v>4</v>
      </c>
      <c r="U11" s="688"/>
      <c r="V11" s="687" t="s">
        <v>5</v>
      </c>
      <c r="W11" s="688"/>
      <c r="X11" s="687" t="s">
        <v>6</v>
      </c>
      <c r="Y11" s="688"/>
      <c r="Z11" s="687" t="s">
        <v>7</v>
      </c>
      <c r="AA11" s="688"/>
      <c r="AB11" s="687" t="s">
        <v>8</v>
      </c>
      <c r="AC11" s="688"/>
      <c r="AD11" s="687" t="s">
        <v>9</v>
      </c>
      <c r="AE11" s="688"/>
      <c r="AF11" s="687" t="s">
        <v>10</v>
      </c>
      <c r="AG11" s="688"/>
      <c r="AH11" s="687" t="s">
        <v>11</v>
      </c>
      <c r="AI11" s="688"/>
      <c r="AJ11" s="687" t="s">
        <v>12</v>
      </c>
      <c r="AK11" s="688"/>
      <c r="AL11" s="687" t="s">
        <v>13</v>
      </c>
      <c r="AM11" s="688"/>
      <c r="AN11" s="595"/>
      <c r="AO11" s="597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CG11" s="42"/>
      <c r="CH11" s="42"/>
      <c r="CI11" s="42"/>
      <c r="CJ11" s="42"/>
      <c r="CK11" s="42"/>
      <c r="CL11" s="42"/>
    </row>
    <row r="12" spans="1:90" ht="19.5" customHeight="1" x14ac:dyDescent="0.2">
      <c r="A12" s="569"/>
      <c r="B12" s="569"/>
      <c r="C12" s="470" t="s">
        <v>14</v>
      </c>
      <c r="D12" s="326" t="s">
        <v>15</v>
      </c>
      <c r="E12" s="461" t="s">
        <v>16</v>
      </c>
      <c r="F12" s="32" t="s">
        <v>15</v>
      </c>
      <c r="G12" s="461" t="s">
        <v>16</v>
      </c>
      <c r="H12" s="32" t="s">
        <v>15</v>
      </c>
      <c r="I12" s="461" t="s">
        <v>16</v>
      </c>
      <c r="J12" s="32" t="s">
        <v>15</v>
      </c>
      <c r="K12" s="461" t="s">
        <v>16</v>
      </c>
      <c r="L12" s="32" t="s">
        <v>15</v>
      </c>
      <c r="M12" s="461" t="s">
        <v>16</v>
      </c>
      <c r="N12" s="32" t="s">
        <v>15</v>
      </c>
      <c r="O12" s="461" t="s">
        <v>16</v>
      </c>
      <c r="P12" s="32" t="s">
        <v>15</v>
      </c>
      <c r="Q12" s="461" t="s">
        <v>16</v>
      </c>
      <c r="R12" s="32" t="s">
        <v>15</v>
      </c>
      <c r="S12" s="461" t="s">
        <v>16</v>
      </c>
      <c r="T12" s="32" t="s">
        <v>15</v>
      </c>
      <c r="U12" s="461" t="s">
        <v>16</v>
      </c>
      <c r="V12" s="32" t="s">
        <v>15</v>
      </c>
      <c r="W12" s="461" t="s">
        <v>16</v>
      </c>
      <c r="X12" s="32" t="s">
        <v>15</v>
      </c>
      <c r="Y12" s="461" t="s">
        <v>16</v>
      </c>
      <c r="Z12" s="32" t="s">
        <v>15</v>
      </c>
      <c r="AA12" s="461" t="s">
        <v>16</v>
      </c>
      <c r="AB12" s="32" t="s">
        <v>15</v>
      </c>
      <c r="AC12" s="461" t="s">
        <v>16</v>
      </c>
      <c r="AD12" s="32" t="s">
        <v>15</v>
      </c>
      <c r="AE12" s="461" t="s">
        <v>16</v>
      </c>
      <c r="AF12" s="32" t="s">
        <v>15</v>
      </c>
      <c r="AG12" s="461" t="s">
        <v>16</v>
      </c>
      <c r="AH12" s="32" t="s">
        <v>15</v>
      </c>
      <c r="AI12" s="461" t="s">
        <v>16</v>
      </c>
      <c r="AJ12" s="32" t="s">
        <v>15</v>
      </c>
      <c r="AK12" s="461" t="s">
        <v>16</v>
      </c>
      <c r="AL12" s="32" t="s">
        <v>15</v>
      </c>
      <c r="AM12" s="461" t="s">
        <v>16</v>
      </c>
      <c r="AN12" s="591"/>
      <c r="AO12" s="598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CG12" s="42"/>
      <c r="CH12" s="42"/>
      <c r="CI12" s="42"/>
      <c r="CJ12" s="42"/>
      <c r="CK12" s="42"/>
      <c r="CL12" s="42"/>
    </row>
    <row r="13" spans="1:90" ht="16.149999999999999" customHeight="1" x14ac:dyDescent="0.2">
      <c r="A13" s="682" t="s">
        <v>34</v>
      </c>
      <c r="B13" s="65" t="s">
        <v>35</v>
      </c>
      <c r="C13" s="90">
        <f t="shared" ref="C13:C26" si="0">SUM(D13+E13)</f>
        <v>0</v>
      </c>
      <c r="D13" s="91">
        <f t="shared" ref="D13:D26" si="1">SUM(F13+H13+J13+L13+N13+P13+R13+T13+V13+X13+Z13+AB13+AD13+AF13+AH13+AJ13+AL13)</f>
        <v>0</v>
      </c>
      <c r="E13" s="2">
        <f t="shared" ref="E13:E26" si="2">SUM(G13+I13+K13+M13+O13+Q13+S13+U13+W13+Y13+AA13+AC13+AE13+AG13+AI13+AK13+AM13)</f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5">
        <v>0</v>
      </c>
      <c r="L13" s="3">
        <v>0</v>
      </c>
      <c r="M13" s="5">
        <v>0</v>
      </c>
      <c r="N13" s="3">
        <v>0</v>
      </c>
      <c r="O13" s="5">
        <v>0</v>
      </c>
      <c r="P13" s="3">
        <v>0</v>
      </c>
      <c r="Q13" s="5">
        <v>0</v>
      </c>
      <c r="R13" s="3">
        <v>0</v>
      </c>
      <c r="S13" s="5">
        <v>0</v>
      </c>
      <c r="T13" s="3">
        <v>0</v>
      </c>
      <c r="U13" s="5">
        <v>0</v>
      </c>
      <c r="V13" s="3">
        <v>0</v>
      </c>
      <c r="W13" s="5">
        <v>0</v>
      </c>
      <c r="X13" s="3">
        <v>0</v>
      </c>
      <c r="Y13" s="5">
        <v>0</v>
      </c>
      <c r="Z13" s="3">
        <v>0</v>
      </c>
      <c r="AA13" s="5">
        <v>0</v>
      </c>
      <c r="AB13" s="3">
        <v>0</v>
      </c>
      <c r="AC13" s="5">
        <v>0</v>
      </c>
      <c r="AD13" s="3">
        <v>0</v>
      </c>
      <c r="AE13" s="5">
        <v>0</v>
      </c>
      <c r="AF13" s="3">
        <v>0</v>
      </c>
      <c r="AG13" s="5">
        <v>0</v>
      </c>
      <c r="AH13" s="3">
        <v>0</v>
      </c>
      <c r="AI13" s="5">
        <v>0</v>
      </c>
      <c r="AJ13" s="3">
        <v>0</v>
      </c>
      <c r="AK13" s="5">
        <v>0</v>
      </c>
      <c r="AL13" s="21">
        <v>0</v>
      </c>
      <c r="AM13" s="5">
        <v>0</v>
      </c>
      <c r="AN13" s="4">
        <v>0</v>
      </c>
      <c r="AO13" s="4"/>
      <c r="AP13" s="6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40"/>
      <c r="BC13" s="40"/>
      <c r="BD13" s="40"/>
      <c r="CB13" s="41"/>
      <c r="CG13" s="42">
        <v>0</v>
      </c>
      <c r="CH13" s="42">
        <v>0</v>
      </c>
      <c r="CI13" s="42">
        <v>0</v>
      </c>
      <c r="CJ13" s="42"/>
      <c r="CK13" s="42"/>
      <c r="CL13" s="42"/>
    </row>
    <row r="14" spans="1:90" ht="16.149999999999999" customHeight="1" x14ac:dyDescent="0.2">
      <c r="A14" s="601"/>
      <c r="B14" s="66" t="s">
        <v>36</v>
      </c>
      <c r="C14" s="114">
        <f t="shared" si="0"/>
        <v>26</v>
      </c>
      <c r="D14" s="115">
        <f t="shared" si="1"/>
        <v>11</v>
      </c>
      <c r="E14" s="69">
        <f t="shared" si="2"/>
        <v>15</v>
      </c>
      <c r="F14" s="7">
        <v>1</v>
      </c>
      <c r="G14" s="14">
        <v>0</v>
      </c>
      <c r="H14" s="7">
        <v>1</v>
      </c>
      <c r="I14" s="14">
        <v>1</v>
      </c>
      <c r="J14" s="7">
        <v>1</v>
      </c>
      <c r="K14" s="8">
        <v>1</v>
      </c>
      <c r="L14" s="7">
        <v>5</v>
      </c>
      <c r="M14" s="8">
        <v>2</v>
      </c>
      <c r="N14" s="7">
        <v>1</v>
      </c>
      <c r="O14" s="8">
        <v>0</v>
      </c>
      <c r="P14" s="7">
        <v>0</v>
      </c>
      <c r="Q14" s="8">
        <v>0</v>
      </c>
      <c r="R14" s="7">
        <v>0</v>
      </c>
      <c r="S14" s="8">
        <v>0</v>
      </c>
      <c r="T14" s="7">
        <v>1</v>
      </c>
      <c r="U14" s="8">
        <v>2</v>
      </c>
      <c r="V14" s="7">
        <v>0</v>
      </c>
      <c r="W14" s="8">
        <v>1</v>
      </c>
      <c r="X14" s="7">
        <v>0</v>
      </c>
      <c r="Y14" s="8">
        <v>2</v>
      </c>
      <c r="Z14" s="7">
        <v>1</v>
      </c>
      <c r="AA14" s="8">
        <v>2</v>
      </c>
      <c r="AB14" s="7">
        <v>0</v>
      </c>
      <c r="AC14" s="8">
        <v>2</v>
      </c>
      <c r="AD14" s="7">
        <v>0</v>
      </c>
      <c r="AE14" s="8">
        <v>2</v>
      </c>
      <c r="AF14" s="7">
        <v>0</v>
      </c>
      <c r="AG14" s="8">
        <v>0</v>
      </c>
      <c r="AH14" s="7">
        <v>0</v>
      </c>
      <c r="AI14" s="8">
        <v>0</v>
      </c>
      <c r="AJ14" s="7">
        <v>0</v>
      </c>
      <c r="AK14" s="8">
        <v>0</v>
      </c>
      <c r="AL14" s="15">
        <v>0</v>
      </c>
      <c r="AM14" s="8">
        <v>0</v>
      </c>
      <c r="AN14" s="14">
        <v>26</v>
      </c>
      <c r="AO14" s="14">
        <v>0</v>
      </c>
      <c r="AP14" s="6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40"/>
      <c r="BC14" s="40"/>
      <c r="BD14" s="40"/>
      <c r="CA14" s="41"/>
      <c r="CB14" s="41"/>
      <c r="CG14" s="42">
        <v>0</v>
      </c>
      <c r="CH14" s="42">
        <v>0</v>
      </c>
      <c r="CI14" s="42">
        <v>0</v>
      </c>
      <c r="CJ14" s="42"/>
      <c r="CK14" s="42"/>
      <c r="CL14" s="42"/>
    </row>
    <row r="15" spans="1:90" ht="16.149999999999999" customHeight="1" x14ac:dyDescent="0.2">
      <c r="A15" s="601"/>
      <c r="B15" s="66" t="s">
        <v>37</v>
      </c>
      <c r="C15" s="114">
        <f t="shared" si="0"/>
        <v>321</v>
      </c>
      <c r="D15" s="115">
        <f t="shared" si="1"/>
        <v>138</v>
      </c>
      <c r="E15" s="69">
        <f t="shared" si="2"/>
        <v>183</v>
      </c>
      <c r="F15" s="7">
        <v>0</v>
      </c>
      <c r="G15" s="14">
        <v>0</v>
      </c>
      <c r="H15" s="7">
        <v>0</v>
      </c>
      <c r="I15" s="14">
        <v>0</v>
      </c>
      <c r="J15" s="7">
        <v>0</v>
      </c>
      <c r="K15" s="8">
        <v>0</v>
      </c>
      <c r="L15" s="7">
        <v>2</v>
      </c>
      <c r="M15" s="8">
        <v>0</v>
      </c>
      <c r="N15" s="7">
        <v>10</v>
      </c>
      <c r="O15" s="8">
        <v>1</v>
      </c>
      <c r="P15" s="7">
        <v>12</v>
      </c>
      <c r="Q15" s="8">
        <v>9</v>
      </c>
      <c r="R15" s="7">
        <v>10</v>
      </c>
      <c r="S15" s="8">
        <v>5</v>
      </c>
      <c r="T15" s="7">
        <v>17</v>
      </c>
      <c r="U15" s="8">
        <v>5</v>
      </c>
      <c r="V15" s="7">
        <v>10</v>
      </c>
      <c r="W15" s="8">
        <v>17</v>
      </c>
      <c r="X15" s="7">
        <v>16</v>
      </c>
      <c r="Y15" s="8">
        <v>27</v>
      </c>
      <c r="Z15" s="7">
        <v>15</v>
      </c>
      <c r="AA15" s="8">
        <v>28</v>
      </c>
      <c r="AB15" s="7">
        <v>17</v>
      </c>
      <c r="AC15" s="8">
        <v>27</v>
      </c>
      <c r="AD15" s="7">
        <v>12</v>
      </c>
      <c r="AE15" s="8">
        <v>28</v>
      </c>
      <c r="AF15" s="7">
        <v>10</v>
      </c>
      <c r="AG15" s="8">
        <v>23</v>
      </c>
      <c r="AH15" s="7">
        <v>3</v>
      </c>
      <c r="AI15" s="8">
        <v>5</v>
      </c>
      <c r="AJ15" s="7">
        <v>3</v>
      </c>
      <c r="AK15" s="8">
        <v>2</v>
      </c>
      <c r="AL15" s="15">
        <v>1</v>
      </c>
      <c r="AM15" s="8">
        <v>6</v>
      </c>
      <c r="AN15" s="14">
        <v>321</v>
      </c>
      <c r="AO15" s="14">
        <v>0</v>
      </c>
      <c r="AP15" s="6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40"/>
      <c r="BC15" s="40"/>
      <c r="BD15" s="40"/>
      <c r="CG15" s="42">
        <v>0</v>
      </c>
      <c r="CH15" s="42">
        <v>0</v>
      </c>
      <c r="CI15" s="42">
        <v>0</v>
      </c>
      <c r="CJ15" s="42"/>
      <c r="CK15" s="42"/>
      <c r="CL15" s="42"/>
    </row>
    <row r="16" spans="1:90" ht="16.149999999999999" customHeight="1" x14ac:dyDescent="0.2">
      <c r="A16" s="601"/>
      <c r="B16" s="66" t="s">
        <v>38</v>
      </c>
      <c r="C16" s="114">
        <f t="shared" si="0"/>
        <v>0</v>
      </c>
      <c r="D16" s="115">
        <f t="shared" si="1"/>
        <v>0</v>
      </c>
      <c r="E16" s="69">
        <f t="shared" si="2"/>
        <v>0</v>
      </c>
      <c r="F16" s="7"/>
      <c r="G16" s="14"/>
      <c r="H16" s="7"/>
      <c r="I16" s="14"/>
      <c r="J16" s="7"/>
      <c r="K16" s="8"/>
      <c r="L16" s="7"/>
      <c r="M16" s="8"/>
      <c r="N16" s="7"/>
      <c r="O16" s="8"/>
      <c r="P16" s="7"/>
      <c r="Q16" s="8"/>
      <c r="R16" s="7"/>
      <c r="S16" s="8"/>
      <c r="T16" s="7"/>
      <c r="U16" s="8"/>
      <c r="V16" s="7"/>
      <c r="W16" s="8"/>
      <c r="X16" s="7"/>
      <c r="Y16" s="8"/>
      <c r="Z16" s="7"/>
      <c r="AA16" s="8"/>
      <c r="AB16" s="7"/>
      <c r="AC16" s="8"/>
      <c r="AD16" s="7"/>
      <c r="AE16" s="8"/>
      <c r="AF16" s="7"/>
      <c r="AG16" s="8"/>
      <c r="AH16" s="7"/>
      <c r="AI16" s="8"/>
      <c r="AJ16" s="7"/>
      <c r="AK16" s="8"/>
      <c r="AL16" s="15"/>
      <c r="AM16" s="8"/>
      <c r="AN16" s="14"/>
      <c r="AO16" s="14"/>
      <c r="AP16" s="6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40"/>
      <c r="BC16" s="40"/>
      <c r="BD16" s="40"/>
      <c r="CB16" s="41"/>
      <c r="CG16" s="42">
        <v>0</v>
      </c>
      <c r="CH16" s="42">
        <v>0</v>
      </c>
      <c r="CI16" s="42">
        <v>0</v>
      </c>
      <c r="CJ16" s="42"/>
      <c r="CK16" s="42"/>
      <c r="CL16" s="42"/>
    </row>
    <row r="17" spans="1:90" ht="16.149999999999999" customHeight="1" x14ac:dyDescent="0.2">
      <c r="A17" s="601"/>
      <c r="B17" s="66" t="s">
        <v>39</v>
      </c>
      <c r="C17" s="114">
        <f t="shared" si="0"/>
        <v>122</v>
      </c>
      <c r="D17" s="115">
        <f t="shared" si="1"/>
        <v>61</v>
      </c>
      <c r="E17" s="69">
        <f t="shared" si="2"/>
        <v>61</v>
      </c>
      <c r="F17" s="7">
        <v>0</v>
      </c>
      <c r="G17" s="14">
        <v>0</v>
      </c>
      <c r="H17" s="7">
        <v>3</v>
      </c>
      <c r="I17" s="14">
        <v>1</v>
      </c>
      <c r="J17" s="7">
        <v>7</v>
      </c>
      <c r="K17" s="8">
        <v>2</v>
      </c>
      <c r="L17" s="7">
        <v>4</v>
      </c>
      <c r="M17" s="8">
        <v>8</v>
      </c>
      <c r="N17" s="7">
        <v>5</v>
      </c>
      <c r="O17" s="8">
        <v>0</v>
      </c>
      <c r="P17" s="7">
        <v>3</v>
      </c>
      <c r="Q17" s="8">
        <v>9</v>
      </c>
      <c r="R17" s="7">
        <v>4</v>
      </c>
      <c r="S17" s="8">
        <v>1</v>
      </c>
      <c r="T17" s="7">
        <v>9</v>
      </c>
      <c r="U17" s="8">
        <v>6</v>
      </c>
      <c r="V17" s="7">
        <v>1</v>
      </c>
      <c r="W17" s="8">
        <v>6</v>
      </c>
      <c r="X17" s="7">
        <v>6</v>
      </c>
      <c r="Y17" s="8">
        <v>8</v>
      </c>
      <c r="Z17" s="7">
        <v>6</v>
      </c>
      <c r="AA17" s="8">
        <v>5</v>
      </c>
      <c r="AB17" s="7">
        <v>6</v>
      </c>
      <c r="AC17" s="8">
        <v>4</v>
      </c>
      <c r="AD17" s="7">
        <v>1</v>
      </c>
      <c r="AE17" s="8">
        <v>7</v>
      </c>
      <c r="AF17" s="7">
        <v>3</v>
      </c>
      <c r="AG17" s="8">
        <v>1</v>
      </c>
      <c r="AH17" s="7">
        <v>3</v>
      </c>
      <c r="AI17" s="8">
        <v>3</v>
      </c>
      <c r="AJ17" s="7">
        <v>0</v>
      </c>
      <c r="AK17" s="8">
        <v>0</v>
      </c>
      <c r="AL17" s="15">
        <v>0</v>
      </c>
      <c r="AM17" s="8">
        <v>0</v>
      </c>
      <c r="AN17" s="14">
        <v>122</v>
      </c>
      <c r="AO17" s="14">
        <v>0</v>
      </c>
      <c r="AP17" s="6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40"/>
      <c r="BC17" s="40"/>
      <c r="BD17" s="40"/>
      <c r="CG17" s="42">
        <v>0</v>
      </c>
      <c r="CH17" s="42">
        <v>0</v>
      </c>
      <c r="CI17" s="42">
        <v>0</v>
      </c>
      <c r="CJ17" s="42"/>
      <c r="CK17" s="42"/>
      <c r="CL17" s="42"/>
    </row>
    <row r="18" spans="1:90" ht="16.149999999999999" customHeight="1" x14ac:dyDescent="0.2">
      <c r="A18" s="601"/>
      <c r="B18" s="66" t="s">
        <v>40</v>
      </c>
      <c r="C18" s="114">
        <f t="shared" si="0"/>
        <v>0</v>
      </c>
      <c r="D18" s="115">
        <f t="shared" si="1"/>
        <v>0</v>
      </c>
      <c r="E18" s="69">
        <f t="shared" si="2"/>
        <v>0</v>
      </c>
      <c r="F18" s="7"/>
      <c r="G18" s="14"/>
      <c r="H18" s="7"/>
      <c r="I18" s="14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15"/>
      <c r="AM18" s="8"/>
      <c r="AN18" s="14"/>
      <c r="AO18" s="14"/>
      <c r="AP18" s="6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40"/>
      <c r="BC18" s="40"/>
      <c r="BD18" s="40"/>
      <c r="CG18" s="42">
        <v>0</v>
      </c>
      <c r="CH18" s="42">
        <v>0</v>
      </c>
      <c r="CI18" s="42">
        <v>0</v>
      </c>
      <c r="CJ18" s="42"/>
      <c r="CK18" s="42"/>
      <c r="CL18" s="42"/>
    </row>
    <row r="19" spans="1:90" ht="16.149999999999999" customHeight="1" x14ac:dyDescent="0.2">
      <c r="A19" s="601"/>
      <c r="B19" s="66" t="s">
        <v>41</v>
      </c>
      <c r="C19" s="116">
        <f t="shared" si="0"/>
        <v>0</v>
      </c>
      <c r="D19" s="117">
        <f t="shared" si="1"/>
        <v>0</v>
      </c>
      <c r="E19" s="23">
        <f t="shared" si="2"/>
        <v>0</v>
      </c>
      <c r="F19" s="24"/>
      <c r="G19" s="25"/>
      <c r="H19" s="24"/>
      <c r="I19" s="25"/>
      <c r="J19" s="24"/>
      <c r="K19" s="26"/>
      <c r="L19" s="24"/>
      <c r="M19" s="26"/>
      <c r="N19" s="24"/>
      <c r="O19" s="26"/>
      <c r="P19" s="24"/>
      <c r="Q19" s="26"/>
      <c r="R19" s="24"/>
      <c r="S19" s="26"/>
      <c r="T19" s="24"/>
      <c r="U19" s="26"/>
      <c r="V19" s="24"/>
      <c r="W19" s="26"/>
      <c r="X19" s="24"/>
      <c r="Y19" s="26"/>
      <c r="Z19" s="24"/>
      <c r="AA19" s="26"/>
      <c r="AB19" s="24"/>
      <c r="AC19" s="26"/>
      <c r="AD19" s="24"/>
      <c r="AE19" s="26"/>
      <c r="AF19" s="24"/>
      <c r="AG19" s="26"/>
      <c r="AH19" s="24"/>
      <c r="AI19" s="26"/>
      <c r="AJ19" s="24"/>
      <c r="AK19" s="26"/>
      <c r="AL19" s="27"/>
      <c r="AM19" s="26"/>
      <c r="AN19" s="25"/>
      <c r="AO19" s="25"/>
      <c r="AP19" s="6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40"/>
      <c r="BC19" s="40"/>
      <c r="BD19" s="40"/>
      <c r="CG19" s="42">
        <v>0</v>
      </c>
      <c r="CH19" s="42">
        <v>0</v>
      </c>
      <c r="CI19" s="42">
        <v>0</v>
      </c>
      <c r="CJ19" s="42"/>
      <c r="CK19" s="42"/>
      <c r="CL19" s="42"/>
    </row>
    <row r="20" spans="1:90" ht="25.15" customHeight="1" x14ac:dyDescent="0.2">
      <c r="A20" s="601"/>
      <c r="B20" s="66" t="s">
        <v>42</v>
      </c>
      <c r="C20" s="116">
        <f t="shared" si="0"/>
        <v>0</v>
      </c>
      <c r="D20" s="117">
        <f t="shared" si="1"/>
        <v>0</v>
      </c>
      <c r="E20" s="23">
        <f t="shared" si="2"/>
        <v>0</v>
      </c>
      <c r="F20" s="24"/>
      <c r="G20" s="25"/>
      <c r="H20" s="24"/>
      <c r="I20" s="25"/>
      <c r="J20" s="24"/>
      <c r="K20" s="26"/>
      <c r="L20" s="24"/>
      <c r="M20" s="26"/>
      <c r="N20" s="24"/>
      <c r="O20" s="26"/>
      <c r="P20" s="24"/>
      <c r="Q20" s="26"/>
      <c r="R20" s="24"/>
      <c r="S20" s="26"/>
      <c r="T20" s="24"/>
      <c r="U20" s="26"/>
      <c r="V20" s="24"/>
      <c r="W20" s="26"/>
      <c r="X20" s="24"/>
      <c r="Y20" s="26"/>
      <c r="Z20" s="24"/>
      <c r="AA20" s="26"/>
      <c r="AB20" s="24"/>
      <c r="AC20" s="26"/>
      <c r="AD20" s="24"/>
      <c r="AE20" s="26"/>
      <c r="AF20" s="24"/>
      <c r="AG20" s="26"/>
      <c r="AH20" s="24"/>
      <c r="AI20" s="26"/>
      <c r="AJ20" s="24"/>
      <c r="AK20" s="26"/>
      <c r="AL20" s="27"/>
      <c r="AM20" s="26"/>
      <c r="AN20" s="25"/>
      <c r="AO20" s="25"/>
      <c r="AP20" s="6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40"/>
      <c r="BC20" s="40"/>
      <c r="BD20" s="40"/>
      <c r="CG20" s="42">
        <v>0</v>
      </c>
      <c r="CH20" s="42">
        <v>0</v>
      </c>
      <c r="CI20" s="42">
        <v>0</v>
      </c>
      <c r="CJ20" s="42"/>
      <c r="CK20" s="42"/>
      <c r="CL20" s="42"/>
    </row>
    <row r="21" spans="1:90" ht="16.149999999999999" customHeight="1" x14ac:dyDescent="0.2">
      <c r="A21" s="601"/>
      <c r="B21" s="66" t="s">
        <v>43</v>
      </c>
      <c r="C21" s="116">
        <f t="shared" si="0"/>
        <v>0</v>
      </c>
      <c r="D21" s="117">
        <f t="shared" si="1"/>
        <v>0</v>
      </c>
      <c r="E21" s="23">
        <f t="shared" si="2"/>
        <v>0</v>
      </c>
      <c r="F21" s="24"/>
      <c r="G21" s="25"/>
      <c r="H21" s="24"/>
      <c r="I21" s="25"/>
      <c r="J21" s="24"/>
      <c r="K21" s="26"/>
      <c r="L21" s="24"/>
      <c r="M21" s="26"/>
      <c r="N21" s="24"/>
      <c r="O21" s="26"/>
      <c r="P21" s="24"/>
      <c r="Q21" s="26"/>
      <c r="R21" s="24"/>
      <c r="S21" s="26"/>
      <c r="T21" s="24"/>
      <c r="U21" s="26"/>
      <c r="V21" s="24"/>
      <c r="W21" s="26"/>
      <c r="X21" s="24"/>
      <c r="Y21" s="26"/>
      <c r="Z21" s="24"/>
      <c r="AA21" s="26"/>
      <c r="AB21" s="24"/>
      <c r="AC21" s="26"/>
      <c r="AD21" s="24"/>
      <c r="AE21" s="26"/>
      <c r="AF21" s="24"/>
      <c r="AG21" s="26"/>
      <c r="AH21" s="24"/>
      <c r="AI21" s="26"/>
      <c r="AJ21" s="24"/>
      <c r="AK21" s="26"/>
      <c r="AL21" s="27"/>
      <c r="AM21" s="26"/>
      <c r="AN21" s="25"/>
      <c r="AO21" s="25"/>
      <c r="AP21" s="6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40"/>
      <c r="BC21" s="40"/>
      <c r="BD21" s="40"/>
      <c r="CG21" s="42">
        <v>0</v>
      </c>
      <c r="CH21" s="42">
        <v>0</v>
      </c>
      <c r="CI21" s="42">
        <v>0</v>
      </c>
      <c r="CJ21" s="42"/>
      <c r="CK21" s="42"/>
      <c r="CL21" s="42"/>
    </row>
    <row r="22" spans="1:90" ht="36" customHeight="1" x14ac:dyDescent="0.2">
      <c r="A22" s="601"/>
      <c r="B22" s="66" t="s">
        <v>44</v>
      </c>
      <c r="C22" s="116">
        <f t="shared" si="0"/>
        <v>0</v>
      </c>
      <c r="D22" s="87">
        <f t="shared" si="1"/>
        <v>0</v>
      </c>
      <c r="E22" s="23">
        <f t="shared" si="2"/>
        <v>0</v>
      </c>
      <c r="F22" s="24"/>
      <c r="G22" s="25"/>
      <c r="H22" s="24"/>
      <c r="I22" s="25"/>
      <c r="J22" s="24"/>
      <c r="K22" s="26"/>
      <c r="L22" s="24"/>
      <c r="M22" s="26"/>
      <c r="N22" s="24"/>
      <c r="O22" s="26"/>
      <c r="P22" s="24"/>
      <c r="Q22" s="26"/>
      <c r="R22" s="24"/>
      <c r="S22" s="26"/>
      <c r="T22" s="24"/>
      <c r="U22" s="26"/>
      <c r="V22" s="24"/>
      <c r="W22" s="26"/>
      <c r="X22" s="24"/>
      <c r="Y22" s="26"/>
      <c r="Z22" s="24"/>
      <c r="AA22" s="26"/>
      <c r="AB22" s="24"/>
      <c r="AC22" s="26"/>
      <c r="AD22" s="24"/>
      <c r="AE22" s="26"/>
      <c r="AF22" s="24"/>
      <c r="AG22" s="26"/>
      <c r="AH22" s="24"/>
      <c r="AI22" s="26"/>
      <c r="AJ22" s="24"/>
      <c r="AK22" s="26"/>
      <c r="AL22" s="27"/>
      <c r="AM22" s="26"/>
      <c r="AN22" s="25"/>
      <c r="AO22" s="25"/>
      <c r="AP22" s="6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40"/>
      <c r="BC22" s="40"/>
      <c r="BD22" s="40"/>
      <c r="CG22" s="42">
        <v>0</v>
      </c>
      <c r="CH22" s="42">
        <v>0</v>
      </c>
      <c r="CI22" s="42">
        <v>0</v>
      </c>
      <c r="CJ22" s="42"/>
      <c r="CK22" s="42"/>
      <c r="CL22" s="42"/>
    </row>
    <row r="23" spans="1:90" ht="16.149999999999999" customHeight="1" x14ac:dyDescent="0.2">
      <c r="A23" s="567"/>
      <c r="B23" s="471" t="s">
        <v>17</v>
      </c>
      <c r="C23" s="34">
        <f t="shared" si="0"/>
        <v>469</v>
      </c>
      <c r="D23" s="35">
        <f>SUM(F23+H23+J23+L23+N23+P23+R23+T23+V23+X23+Z23+AB23+AD23+AF23+AH23+AJ23+AL23)</f>
        <v>210</v>
      </c>
      <c r="E23" s="472">
        <f t="shared" si="2"/>
        <v>259</v>
      </c>
      <c r="F23" s="61">
        <f>SUM(F13:F22)</f>
        <v>1</v>
      </c>
      <c r="G23" s="473">
        <f t="shared" ref="G23:AO23" si="3">SUM(G13:G22)</f>
        <v>0</v>
      </c>
      <c r="H23" s="61">
        <f t="shared" si="3"/>
        <v>4</v>
      </c>
      <c r="I23" s="473">
        <f t="shared" si="3"/>
        <v>2</v>
      </c>
      <c r="J23" s="61">
        <f t="shared" si="3"/>
        <v>8</v>
      </c>
      <c r="K23" s="63">
        <f t="shared" si="3"/>
        <v>3</v>
      </c>
      <c r="L23" s="61">
        <f t="shared" si="3"/>
        <v>11</v>
      </c>
      <c r="M23" s="63">
        <f t="shared" si="3"/>
        <v>10</v>
      </c>
      <c r="N23" s="61">
        <f t="shared" si="3"/>
        <v>16</v>
      </c>
      <c r="O23" s="63">
        <f t="shared" si="3"/>
        <v>1</v>
      </c>
      <c r="P23" s="61">
        <f t="shared" si="3"/>
        <v>15</v>
      </c>
      <c r="Q23" s="63">
        <f t="shared" si="3"/>
        <v>18</v>
      </c>
      <c r="R23" s="61">
        <f t="shared" si="3"/>
        <v>14</v>
      </c>
      <c r="S23" s="63">
        <f t="shared" si="3"/>
        <v>6</v>
      </c>
      <c r="T23" s="61">
        <f t="shared" si="3"/>
        <v>27</v>
      </c>
      <c r="U23" s="63">
        <f t="shared" si="3"/>
        <v>13</v>
      </c>
      <c r="V23" s="61">
        <f t="shared" si="3"/>
        <v>11</v>
      </c>
      <c r="W23" s="63">
        <f t="shared" si="3"/>
        <v>24</v>
      </c>
      <c r="X23" s="61">
        <f t="shared" si="3"/>
        <v>22</v>
      </c>
      <c r="Y23" s="63">
        <f t="shared" si="3"/>
        <v>37</v>
      </c>
      <c r="Z23" s="61">
        <f t="shared" si="3"/>
        <v>22</v>
      </c>
      <c r="AA23" s="63">
        <f t="shared" si="3"/>
        <v>35</v>
      </c>
      <c r="AB23" s="61">
        <f t="shared" si="3"/>
        <v>23</v>
      </c>
      <c r="AC23" s="63">
        <f t="shared" si="3"/>
        <v>33</v>
      </c>
      <c r="AD23" s="61">
        <f t="shared" si="3"/>
        <v>13</v>
      </c>
      <c r="AE23" s="63">
        <f t="shared" si="3"/>
        <v>37</v>
      </c>
      <c r="AF23" s="61">
        <f t="shared" si="3"/>
        <v>13</v>
      </c>
      <c r="AG23" s="63">
        <f t="shared" si="3"/>
        <v>24</v>
      </c>
      <c r="AH23" s="61">
        <f t="shared" si="3"/>
        <v>6</v>
      </c>
      <c r="AI23" s="63">
        <f t="shared" si="3"/>
        <v>8</v>
      </c>
      <c r="AJ23" s="61">
        <f t="shared" si="3"/>
        <v>3</v>
      </c>
      <c r="AK23" s="63">
        <f t="shared" si="3"/>
        <v>2</v>
      </c>
      <c r="AL23" s="474">
        <f t="shared" si="3"/>
        <v>1</v>
      </c>
      <c r="AM23" s="63">
        <f t="shared" si="3"/>
        <v>6</v>
      </c>
      <c r="AN23" s="473">
        <f t="shared" si="3"/>
        <v>469</v>
      </c>
      <c r="AO23" s="473">
        <f t="shared" si="3"/>
        <v>0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CG23" s="42"/>
      <c r="CH23" s="42"/>
      <c r="CI23" s="42"/>
      <c r="CJ23" s="42"/>
      <c r="CK23" s="42"/>
      <c r="CL23" s="42"/>
    </row>
    <row r="24" spans="1:90" ht="16.149999999999999" customHeight="1" x14ac:dyDescent="0.2">
      <c r="A24" s="500" t="s">
        <v>45</v>
      </c>
      <c r="B24" s="476" t="s">
        <v>36</v>
      </c>
      <c r="C24" s="477">
        <f t="shared" si="0"/>
        <v>33</v>
      </c>
      <c r="D24" s="334">
        <f t="shared" si="1"/>
        <v>13</v>
      </c>
      <c r="E24" s="478">
        <f t="shared" si="2"/>
        <v>20</v>
      </c>
      <c r="F24" s="479">
        <v>0</v>
      </c>
      <c r="G24" s="480">
        <v>0</v>
      </c>
      <c r="H24" s="479">
        <v>3</v>
      </c>
      <c r="I24" s="480">
        <v>1</v>
      </c>
      <c r="J24" s="479">
        <v>1</v>
      </c>
      <c r="K24" s="417">
        <v>5</v>
      </c>
      <c r="L24" s="479">
        <v>5</v>
      </c>
      <c r="M24" s="417">
        <v>5</v>
      </c>
      <c r="N24" s="479">
        <v>2</v>
      </c>
      <c r="O24" s="417">
        <v>0</v>
      </c>
      <c r="P24" s="479">
        <v>1</v>
      </c>
      <c r="Q24" s="417">
        <v>0</v>
      </c>
      <c r="R24" s="479">
        <v>0</v>
      </c>
      <c r="S24" s="417">
        <v>1</v>
      </c>
      <c r="T24" s="479">
        <v>0</v>
      </c>
      <c r="U24" s="417">
        <v>0</v>
      </c>
      <c r="V24" s="479">
        <v>0</v>
      </c>
      <c r="W24" s="417">
        <v>2</v>
      </c>
      <c r="X24" s="479">
        <v>0</v>
      </c>
      <c r="Y24" s="417">
        <v>1</v>
      </c>
      <c r="Z24" s="479">
        <v>0</v>
      </c>
      <c r="AA24" s="417">
        <v>2</v>
      </c>
      <c r="AB24" s="479">
        <v>0</v>
      </c>
      <c r="AC24" s="417">
        <v>1</v>
      </c>
      <c r="AD24" s="479">
        <v>0</v>
      </c>
      <c r="AE24" s="417">
        <v>0</v>
      </c>
      <c r="AF24" s="479">
        <v>1</v>
      </c>
      <c r="AG24" s="417">
        <v>2</v>
      </c>
      <c r="AH24" s="479">
        <v>0</v>
      </c>
      <c r="AI24" s="417">
        <v>0</v>
      </c>
      <c r="AJ24" s="479">
        <v>0</v>
      </c>
      <c r="AK24" s="417">
        <v>0</v>
      </c>
      <c r="AL24" s="481">
        <v>0</v>
      </c>
      <c r="AM24" s="417">
        <v>0</v>
      </c>
      <c r="AN24" s="480">
        <v>33</v>
      </c>
      <c r="AO24" s="480">
        <v>0</v>
      </c>
      <c r="AP24" s="6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40"/>
      <c r="BC24" s="40"/>
      <c r="BD24" s="40"/>
      <c r="CG24" s="42">
        <v>0</v>
      </c>
      <c r="CH24" s="42">
        <v>0</v>
      </c>
      <c r="CI24" s="42">
        <v>0</v>
      </c>
      <c r="CJ24" s="42"/>
      <c r="CK24" s="42"/>
      <c r="CL24" s="42"/>
    </row>
    <row r="25" spans="1:90" ht="16.149999999999999" customHeight="1" x14ac:dyDescent="0.2">
      <c r="A25" s="682" t="s">
        <v>46</v>
      </c>
      <c r="B25" s="482" t="s">
        <v>36</v>
      </c>
      <c r="C25" s="90">
        <f t="shared" si="0"/>
        <v>228</v>
      </c>
      <c r="D25" s="91">
        <f t="shared" si="1"/>
        <v>108</v>
      </c>
      <c r="E25" s="2">
        <f t="shared" si="2"/>
        <v>120</v>
      </c>
      <c r="F25" s="3">
        <v>0</v>
      </c>
      <c r="G25" s="4">
        <v>0</v>
      </c>
      <c r="H25" s="3">
        <v>17</v>
      </c>
      <c r="I25" s="4">
        <v>3</v>
      </c>
      <c r="J25" s="3">
        <v>19</v>
      </c>
      <c r="K25" s="5">
        <v>11</v>
      </c>
      <c r="L25" s="3">
        <v>17</v>
      </c>
      <c r="M25" s="5">
        <v>12</v>
      </c>
      <c r="N25" s="3">
        <v>6</v>
      </c>
      <c r="O25" s="5">
        <v>1</v>
      </c>
      <c r="P25" s="3">
        <v>8</v>
      </c>
      <c r="Q25" s="5">
        <v>10</v>
      </c>
      <c r="R25" s="3">
        <v>5</v>
      </c>
      <c r="S25" s="5">
        <v>8</v>
      </c>
      <c r="T25" s="3">
        <v>8</v>
      </c>
      <c r="U25" s="5">
        <v>12</v>
      </c>
      <c r="V25" s="3">
        <v>1</v>
      </c>
      <c r="W25" s="5">
        <v>19</v>
      </c>
      <c r="X25" s="3">
        <v>4</v>
      </c>
      <c r="Y25" s="5">
        <v>7</v>
      </c>
      <c r="Z25" s="3">
        <v>11</v>
      </c>
      <c r="AA25" s="5">
        <v>14</v>
      </c>
      <c r="AB25" s="3">
        <v>5</v>
      </c>
      <c r="AC25" s="5">
        <v>13</v>
      </c>
      <c r="AD25" s="3">
        <v>4</v>
      </c>
      <c r="AE25" s="5">
        <v>8</v>
      </c>
      <c r="AF25" s="3">
        <v>1</v>
      </c>
      <c r="AG25" s="5">
        <v>1</v>
      </c>
      <c r="AH25" s="3">
        <v>2</v>
      </c>
      <c r="AI25" s="5">
        <v>1</v>
      </c>
      <c r="AJ25" s="3">
        <v>0</v>
      </c>
      <c r="AK25" s="5">
        <v>0</v>
      </c>
      <c r="AL25" s="21">
        <v>0</v>
      </c>
      <c r="AM25" s="5">
        <v>0</v>
      </c>
      <c r="AN25" s="4">
        <v>228</v>
      </c>
      <c r="AO25" s="4">
        <v>0</v>
      </c>
      <c r="AP25" s="6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40"/>
      <c r="BC25" s="40"/>
      <c r="BD25" s="40"/>
      <c r="CG25" s="42">
        <v>0</v>
      </c>
      <c r="CH25" s="42">
        <v>0</v>
      </c>
      <c r="CI25" s="42">
        <v>0</v>
      </c>
      <c r="CJ25" s="42"/>
      <c r="CK25" s="42"/>
      <c r="CL25" s="42"/>
    </row>
    <row r="26" spans="1:90" ht="16.149999999999999" customHeight="1" x14ac:dyDescent="0.2">
      <c r="A26" s="567"/>
      <c r="B26" s="483" t="s">
        <v>47</v>
      </c>
      <c r="C26" s="45">
        <f t="shared" si="0"/>
        <v>0</v>
      </c>
      <c r="D26" s="46">
        <f t="shared" si="1"/>
        <v>0</v>
      </c>
      <c r="E26" s="71">
        <f t="shared" si="2"/>
        <v>0</v>
      </c>
      <c r="F26" s="9">
        <v>0</v>
      </c>
      <c r="G26" s="30">
        <v>0</v>
      </c>
      <c r="H26" s="9">
        <v>0</v>
      </c>
      <c r="I26" s="11">
        <v>0</v>
      </c>
      <c r="J26" s="9">
        <v>0</v>
      </c>
      <c r="K26" s="11">
        <v>0</v>
      </c>
      <c r="L26" s="9">
        <v>0</v>
      </c>
      <c r="M26" s="11">
        <v>0</v>
      </c>
      <c r="N26" s="9">
        <v>0</v>
      </c>
      <c r="O26" s="10">
        <v>0</v>
      </c>
      <c r="P26" s="9">
        <v>0</v>
      </c>
      <c r="Q26" s="30">
        <v>0</v>
      </c>
      <c r="R26" s="129">
        <v>0</v>
      </c>
      <c r="S26" s="11">
        <v>0</v>
      </c>
      <c r="T26" s="9">
        <v>0</v>
      </c>
      <c r="U26" s="11">
        <v>0</v>
      </c>
      <c r="V26" s="9">
        <v>0</v>
      </c>
      <c r="W26" s="11">
        <v>0</v>
      </c>
      <c r="X26" s="9">
        <v>0</v>
      </c>
      <c r="Y26" s="30">
        <v>0</v>
      </c>
      <c r="Z26" s="9">
        <v>0</v>
      </c>
      <c r="AA26" s="30">
        <v>0</v>
      </c>
      <c r="AB26" s="9">
        <v>0</v>
      </c>
      <c r="AC26" s="11">
        <v>0</v>
      </c>
      <c r="AD26" s="9">
        <v>0</v>
      </c>
      <c r="AE26" s="30">
        <v>0</v>
      </c>
      <c r="AF26" s="9">
        <v>0</v>
      </c>
      <c r="AG26" s="30">
        <v>0</v>
      </c>
      <c r="AH26" s="9">
        <v>0</v>
      </c>
      <c r="AI26" s="11">
        <v>0</v>
      </c>
      <c r="AJ26" s="9">
        <v>0</v>
      </c>
      <c r="AK26" s="11">
        <v>0</v>
      </c>
      <c r="AL26" s="18">
        <v>0</v>
      </c>
      <c r="AM26" s="11">
        <v>0</v>
      </c>
      <c r="AN26" s="10">
        <v>0</v>
      </c>
      <c r="AO26" s="10">
        <v>0</v>
      </c>
      <c r="AP26" s="6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40"/>
      <c r="BC26" s="40"/>
      <c r="BD26" s="40"/>
      <c r="CG26" s="42">
        <v>0</v>
      </c>
      <c r="CH26" s="42">
        <v>0</v>
      </c>
      <c r="CI26" s="42">
        <v>0</v>
      </c>
      <c r="CJ26" s="42"/>
      <c r="CK26" s="42"/>
      <c r="CL26" s="42"/>
    </row>
    <row r="27" spans="1:90" ht="31.15" customHeight="1" x14ac:dyDescent="0.2">
      <c r="A27" s="130" t="s">
        <v>48</v>
      </c>
      <c r="B27" s="131"/>
      <c r="C27" s="132"/>
      <c r="D27" s="131"/>
      <c r="E27" s="110"/>
      <c r="F27" s="110"/>
      <c r="G27" s="110"/>
      <c r="H27" s="110"/>
      <c r="I27" s="110"/>
      <c r="J27" s="110"/>
      <c r="K27" s="110"/>
      <c r="L27" s="110"/>
      <c r="M27" s="112"/>
      <c r="N27" s="112"/>
      <c r="O27" s="56"/>
      <c r="P27" s="56"/>
      <c r="Q27" s="56"/>
      <c r="R27" s="56"/>
      <c r="S27" s="56"/>
      <c r="T27" s="56"/>
      <c r="U27" s="56"/>
      <c r="V27" s="108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8"/>
      <c r="AQ27" s="133"/>
      <c r="AR27" s="133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CG27" s="42"/>
      <c r="CH27" s="42"/>
      <c r="CI27" s="42"/>
      <c r="CJ27" s="42"/>
      <c r="CK27" s="42"/>
      <c r="CL27" s="42"/>
    </row>
    <row r="28" spans="1:90" ht="16.149999999999999" customHeight="1" x14ac:dyDescent="0.2">
      <c r="A28" s="682" t="s">
        <v>19</v>
      </c>
      <c r="B28" s="682" t="s">
        <v>49</v>
      </c>
      <c r="C28" s="680" t="s">
        <v>50</v>
      </c>
      <c r="D28" s="633"/>
      <c r="E28" s="681"/>
      <c r="F28" s="680" t="s">
        <v>22</v>
      </c>
      <c r="G28" s="681"/>
      <c r="H28" s="680" t="s">
        <v>23</v>
      </c>
      <c r="I28" s="681"/>
      <c r="J28" s="680" t="s">
        <v>24</v>
      </c>
      <c r="K28" s="681"/>
      <c r="L28" s="680" t="s">
        <v>21</v>
      </c>
      <c r="M28" s="681"/>
      <c r="N28" s="680" t="s">
        <v>20</v>
      </c>
      <c r="O28" s="681"/>
      <c r="P28" s="687" t="s">
        <v>2</v>
      </c>
      <c r="Q28" s="688"/>
      <c r="R28" s="638" t="s">
        <v>3</v>
      </c>
      <c r="S28" s="638"/>
      <c r="T28" s="687" t="s">
        <v>4</v>
      </c>
      <c r="U28" s="688"/>
      <c r="V28" s="687" t="s">
        <v>5</v>
      </c>
      <c r="W28" s="688"/>
      <c r="X28" s="687" t="s">
        <v>6</v>
      </c>
      <c r="Y28" s="688"/>
      <c r="Z28" s="687" t="s">
        <v>7</v>
      </c>
      <c r="AA28" s="688"/>
      <c r="AB28" s="687" t="s">
        <v>8</v>
      </c>
      <c r="AC28" s="688"/>
      <c r="AD28" s="687" t="s">
        <v>9</v>
      </c>
      <c r="AE28" s="688"/>
      <c r="AF28" s="687" t="s">
        <v>10</v>
      </c>
      <c r="AG28" s="688"/>
      <c r="AH28" s="687" t="s">
        <v>11</v>
      </c>
      <c r="AI28" s="688"/>
      <c r="AJ28" s="687" t="s">
        <v>12</v>
      </c>
      <c r="AK28" s="688"/>
      <c r="AL28" s="687" t="s">
        <v>13</v>
      </c>
      <c r="AM28" s="688"/>
      <c r="AN28" s="77"/>
      <c r="AO28" s="134"/>
      <c r="AP28" s="135"/>
      <c r="AQ28" s="133"/>
      <c r="AR28" s="133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CG28" s="42"/>
      <c r="CH28" s="42"/>
      <c r="CI28" s="42"/>
      <c r="CJ28" s="42"/>
      <c r="CK28" s="42"/>
      <c r="CL28" s="42"/>
    </row>
    <row r="29" spans="1:90" ht="16.149999999999999" customHeight="1" x14ac:dyDescent="0.2">
      <c r="A29" s="567"/>
      <c r="B29" s="567"/>
      <c r="C29" s="32" t="s">
        <v>14</v>
      </c>
      <c r="D29" s="33" t="s">
        <v>15</v>
      </c>
      <c r="E29" s="469" t="s">
        <v>16</v>
      </c>
      <c r="F29" s="32" t="s">
        <v>15</v>
      </c>
      <c r="G29" s="469" t="s">
        <v>16</v>
      </c>
      <c r="H29" s="32" t="s">
        <v>15</v>
      </c>
      <c r="I29" s="469" t="s">
        <v>16</v>
      </c>
      <c r="J29" s="32" t="s">
        <v>15</v>
      </c>
      <c r="K29" s="469" t="s">
        <v>16</v>
      </c>
      <c r="L29" s="32" t="s">
        <v>15</v>
      </c>
      <c r="M29" s="469" t="s">
        <v>16</v>
      </c>
      <c r="N29" s="32" t="s">
        <v>15</v>
      </c>
      <c r="O29" s="469" t="s">
        <v>16</v>
      </c>
      <c r="P29" s="32" t="s">
        <v>15</v>
      </c>
      <c r="Q29" s="469" t="s">
        <v>16</v>
      </c>
      <c r="R29" s="32" t="s">
        <v>15</v>
      </c>
      <c r="S29" s="463" t="s">
        <v>16</v>
      </c>
      <c r="T29" s="32" t="s">
        <v>15</v>
      </c>
      <c r="U29" s="469" t="s">
        <v>16</v>
      </c>
      <c r="V29" s="32" t="s">
        <v>15</v>
      </c>
      <c r="W29" s="469" t="s">
        <v>16</v>
      </c>
      <c r="X29" s="32" t="s">
        <v>15</v>
      </c>
      <c r="Y29" s="469" t="s">
        <v>16</v>
      </c>
      <c r="Z29" s="32" t="s">
        <v>15</v>
      </c>
      <c r="AA29" s="469" t="s">
        <v>16</v>
      </c>
      <c r="AB29" s="32" t="s">
        <v>15</v>
      </c>
      <c r="AC29" s="469" t="s">
        <v>16</v>
      </c>
      <c r="AD29" s="32" t="s">
        <v>15</v>
      </c>
      <c r="AE29" s="469" t="s">
        <v>16</v>
      </c>
      <c r="AF29" s="32" t="s">
        <v>15</v>
      </c>
      <c r="AG29" s="469" t="s">
        <v>16</v>
      </c>
      <c r="AH29" s="32" t="s">
        <v>15</v>
      </c>
      <c r="AI29" s="469" t="s">
        <v>16</v>
      </c>
      <c r="AJ29" s="32" t="s">
        <v>15</v>
      </c>
      <c r="AK29" s="469" t="s">
        <v>16</v>
      </c>
      <c r="AL29" s="32" t="s">
        <v>15</v>
      </c>
      <c r="AM29" s="469" t="s">
        <v>16</v>
      </c>
      <c r="AN29" s="343"/>
      <c r="AO29" s="484"/>
      <c r="AP29" s="485"/>
      <c r="AQ29" s="486"/>
      <c r="AR29" s="133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CG29" s="42"/>
      <c r="CH29" s="42"/>
      <c r="CI29" s="42"/>
      <c r="CJ29" s="42"/>
      <c r="CK29" s="42"/>
      <c r="CL29" s="42"/>
    </row>
    <row r="30" spans="1:90" ht="16.149999999999999" customHeight="1" x14ac:dyDescent="0.2">
      <c r="A30" s="482" t="s">
        <v>51</v>
      </c>
      <c r="B30" s="487">
        <v>45</v>
      </c>
      <c r="C30" s="61">
        <f>SUM(D30+E30)</f>
        <v>45</v>
      </c>
      <c r="D30" s="62">
        <f>SUM(F30+H30+J30+L30+N30+P30+R30+T30+V30+X30+Z30+AB30+AD30+AF30+AH30+AJ30+AL30)</f>
        <v>19</v>
      </c>
      <c r="E30" s="473">
        <f>SUM(G30+I30+K30+M30+O30+Q30+S30+U30+W30+Y30+AA30+AC30+AE30+AG30+AI30+AK30+AM30)</f>
        <v>26</v>
      </c>
      <c r="F30" s="9">
        <v>0</v>
      </c>
      <c r="G30" s="30">
        <v>0</v>
      </c>
      <c r="H30" s="9">
        <v>8</v>
      </c>
      <c r="I30" s="11">
        <v>7</v>
      </c>
      <c r="J30" s="9">
        <v>3</v>
      </c>
      <c r="K30" s="11">
        <v>4</v>
      </c>
      <c r="L30" s="9">
        <v>2</v>
      </c>
      <c r="M30" s="11">
        <v>11</v>
      </c>
      <c r="N30" s="9">
        <v>0</v>
      </c>
      <c r="O30" s="10">
        <v>0</v>
      </c>
      <c r="P30" s="9">
        <v>1</v>
      </c>
      <c r="Q30" s="30">
        <v>0</v>
      </c>
      <c r="R30" s="129">
        <v>0</v>
      </c>
      <c r="S30" s="11">
        <v>1</v>
      </c>
      <c r="T30" s="9">
        <v>0</v>
      </c>
      <c r="U30" s="11">
        <v>0</v>
      </c>
      <c r="V30" s="9">
        <v>1</v>
      </c>
      <c r="W30" s="11">
        <v>0</v>
      </c>
      <c r="X30" s="9">
        <v>1</v>
      </c>
      <c r="Y30" s="30">
        <v>0</v>
      </c>
      <c r="Z30" s="9">
        <v>0</v>
      </c>
      <c r="AA30" s="30">
        <v>0</v>
      </c>
      <c r="AB30" s="9">
        <v>2</v>
      </c>
      <c r="AC30" s="11">
        <v>0</v>
      </c>
      <c r="AD30" s="9">
        <v>1</v>
      </c>
      <c r="AE30" s="30">
        <v>1</v>
      </c>
      <c r="AF30" s="9">
        <v>0</v>
      </c>
      <c r="AG30" s="30">
        <v>0</v>
      </c>
      <c r="AH30" s="9">
        <v>0</v>
      </c>
      <c r="AI30" s="11">
        <v>2</v>
      </c>
      <c r="AJ30" s="9">
        <v>0</v>
      </c>
      <c r="AK30" s="11">
        <v>0</v>
      </c>
      <c r="AL30" s="18">
        <v>0</v>
      </c>
      <c r="AM30" s="11">
        <v>0</v>
      </c>
      <c r="AN30" s="20"/>
      <c r="AO30" s="488"/>
      <c r="AP30" s="489"/>
      <c r="AQ30" s="486"/>
      <c r="AR30" s="133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CG30" s="42"/>
      <c r="CH30" s="42"/>
      <c r="CI30" s="42"/>
      <c r="CJ30" s="42"/>
      <c r="CK30" s="42"/>
      <c r="CL30" s="42"/>
    </row>
    <row r="31" spans="1:90" ht="31.15" customHeight="1" x14ac:dyDescent="0.2">
      <c r="A31" s="103" t="s">
        <v>52</v>
      </c>
      <c r="B31" s="104"/>
      <c r="C31" s="105"/>
      <c r="D31" s="105"/>
      <c r="E31" s="105"/>
      <c r="F31" s="105"/>
      <c r="G31" s="105"/>
      <c r="H31" s="105"/>
      <c r="I31" s="106"/>
      <c r="J31" s="104"/>
      <c r="K31" s="110"/>
      <c r="L31" s="110"/>
      <c r="M31" s="112"/>
      <c r="N31" s="28"/>
      <c r="O31" s="56"/>
      <c r="P31" s="56"/>
      <c r="Q31" s="56"/>
      <c r="R31" s="56"/>
      <c r="S31" s="56"/>
      <c r="T31" s="56"/>
      <c r="U31" s="56"/>
      <c r="V31" s="108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8"/>
      <c r="AQ31" s="133"/>
      <c r="AR31" s="133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CG31" s="42"/>
      <c r="CH31" s="42"/>
      <c r="CI31" s="42"/>
      <c r="CJ31" s="42"/>
      <c r="CK31" s="42"/>
      <c r="CL31" s="42"/>
    </row>
    <row r="32" spans="1:90" ht="31.15" customHeight="1" x14ac:dyDescent="0.2">
      <c r="A32" s="142" t="s">
        <v>53</v>
      </c>
      <c r="B32" s="143"/>
      <c r="C32" s="143"/>
      <c r="D32" s="144"/>
      <c r="E32" s="144"/>
      <c r="F32" s="144"/>
      <c r="G32" s="144"/>
      <c r="H32" s="144"/>
      <c r="I32" s="144"/>
      <c r="J32" s="144"/>
      <c r="K32" s="144"/>
      <c r="L32" s="145"/>
      <c r="M32" s="28"/>
      <c r="N32" s="28"/>
      <c r="O32" s="28"/>
      <c r="P32" s="56"/>
      <c r="Q32" s="56"/>
      <c r="R32" s="56"/>
      <c r="S32" s="56"/>
      <c r="T32" s="56"/>
      <c r="U32" s="56"/>
      <c r="V32" s="108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8"/>
      <c r="AQ32" s="133"/>
      <c r="AR32" s="133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CG32" s="42"/>
      <c r="CH32" s="42"/>
      <c r="CI32" s="42"/>
      <c r="CJ32" s="42"/>
      <c r="CK32" s="42"/>
      <c r="CL32" s="42"/>
    </row>
    <row r="33" spans="1:90" ht="16.149999999999999" customHeight="1" x14ac:dyDescent="0.2">
      <c r="A33" s="676" t="s">
        <v>19</v>
      </c>
      <c r="B33" s="682" t="s">
        <v>33</v>
      </c>
      <c r="C33" s="682" t="s">
        <v>28</v>
      </c>
      <c r="D33" s="75"/>
      <c r="E33" s="75"/>
      <c r="F33" s="75"/>
      <c r="G33" s="75"/>
      <c r="H33" s="75"/>
      <c r="I33" s="75"/>
      <c r="J33" s="75"/>
      <c r="K33" s="75"/>
      <c r="L33" s="146"/>
      <c r="M33" s="147"/>
      <c r="N33" s="28"/>
      <c r="O33" s="56"/>
      <c r="P33" s="56"/>
      <c r="Q33" s="56"/>
      <c r="R33" s="56"/>
      <c r="S33" s="56"/>
      <c r="T33" s="56"/>
      <c r="U33" s="56"/>
      <c r="V33" s="108"/>
      <c r="W33" s="56"/>
      <c r="X33" s="490"/>
      <c r="Y33" s="488"/>
      <c r="Z33" s="488"/>
      <c r="AA33" s="488"/>
      <c r="AB33" s="488"/>
      <c r="AC33" s="488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8"/>
      <c r="AQ33" s="133"/>
      <c r="AR33" s="133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CG33" s="42"/>
      <c r="CH33" s="42"/>
      <c r="CI33" s="42"/>
      <c r="CJ33" s="42"/>
      <c r="CK33" s="42"/>
      <c r="CL33" s="42"/>
    </row>
    <row r="34" spans="1:90" ht="16.149999999999999" customHeight="1" x14ac:dyDescent="0.2">
      <c r="A34" s="569"/>
      <c r="B34" s="567"/>
      <c r="C34" s="567"/>
      <c r="D34" s="149"/>
      <c r="E34" s="75"/>
      <c r="F34" s="75"/>
      <c r="G34" s="75"/>
      <c r="H34" s="75"/>
      <c r="I34" s="75"/>
      <c r="J34" s="75"/>
      <c r="K34" s="75"/>
      <c r="L34" s="146"/>
      <c r="M34" s="147"/>
      <c r="N34" s="28"/>
      <c r="O34" s="56"/>
      <c r="P34" s="56"/>
      <c r="Q34" s="56"/>
      <c r="R34" s="56"/>
      <c r="S34" s="56"/>
      <c r="T34" s="56"/>
      <c r="U34" s="56"/>
      <c r="V34" s="108"/>
      <c r="W34" s="56"/>
      <c r="X34" s="490"/>
      <c r="Y34" s="488"/>
      <c r="Z34" s="488"/>
      <c r="AA34" s="488"/>
      <c r="AB34" s="488"/>
      <c r="AC34" s="488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1"/>
      <c r="AR34" s="51"/>
      <c r="CG34" s="42"/>
      <c r="CH34" s="42"/>
      <c r="CI34" s="42"/>
      <c r="CJ34" s="42"/>
      <c r="CK34" s="42"/>
      <c r="CL34" s="42"/>
    </row>
    <row r="35" spans="1:90" ht="16.149999999999999" customHeight="1" x14ac:dyDescent="0.2">
      <c r="A35" s="682" t="s">
        <v>54</v>
      </c>
      <c r="B35" s="476" t="s">
        <v>47</v>
      </c>
      <c r="C35" s="491">
        <v>4</v>
      </c>
      <c r="D35" s="149"/>
      <c r="E35" s="75"/>
      <c r="F35" s="75"/>
      <c r="G35" s="75"/>
      <c r="H35" s="56"/>
      <c r="I35" s="75"/>
      <c r="J35" s="75"/>
      <c r="K35" s="1"/>
      <c r="L35" s="146"/>
      <c r="M35" s="147"/>
      <c r="N35" s="28"/>
      <c r="O35" s="56"/>
      <c r="P35" s="56"/>
      <c r="Q35" s="56"/>
      <c r="R35" s="56"/>
      <c r="S35" s="56"/>
      <c r="T35" s="56"/>
      <c r="U35" s="56"/>
      <c r="V35" s="108"/>
      <c r="W35" s="56"/>
      <c r="X35" s="490"/>
      <c r="Y35" s="488"/>
      <c r="Z35" s="488"/>
      <c r="AA35" s="488"/>
      <c r="AB35" s="488"/>
      <c r="AC35" s="488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1"/>
      <c r="AR35" s="51"/>
      <c r="CG35" s="42"/>
      <c r="CH35" s="42"/>
      <c r="CI35" s="42"/>
      <c r="CJ35" s="42"/>
      <c r="CK35" s="42"/>
      <c r="CL35" s="42"/>
    </row>
    <row r="36" spans="1:90" ht="16.149999999999999" customHeight="1" x14ac:dyDescent="0.2">
      <c r="A36" s="567"/>
      <c r="B36" s="67" t="s">
        <v>55</v>
      </c>
      <c r="C36" s="16">
        <v>13</v>
      </c>
      <c r="D36" s="149"/>
      <c r="E36" s="75"/>
      <c r="F36" s="75"/>
      <c r="G36" s="75"/>
      <c r="H36" s="75"/>
      <c r="I36" s="75"/>
      <c r="J36" s="75"/>
      <c r="K36" s="75"/>
      <c r="L36" s="146"/>
      <c r="M36" s="147"/>
      <c r="N36" s="28"/>
      <c r="O36" s="56"/>
      <c r="P36" s="56"/>
      <c r="Q36" s="56"/>
      <c r="R36" s="56"/>
      <c r="S36" s="56"/>
      <c r="T36" s="56"/>
      <c r="U36" s="56"/>
      <c r="V36" s="108"/>
      <c r="W36" s="56"/>
      <c r="X36" s="490"/>
      <c r="Y36" s="488"/>
      <c r="Z36" s="488"/>
      <c r="AA36" s="488"/>
      <c r="AB36" s="488"/>
      <c r="AC36" s="488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1"/>
      <c r="AR36" s="51"/>
      <c r="CG36" s="42"/>
      <c r="CH36" s="42"/>
      <c r="CI36" s="42"/>
      <c r="CJ36" s="42"/>
      <c r="CK36" s="42"/>
      <c r="CL36" s="42"/>
    </row>
    <row r="37" spans="1:90" ht="16.149999999999999" customHeight="1" x14ac:dyDescent="0.2">
      <c r="A37" s="682" t="s">
        <v>56</v>
      </c>
      <c r="B37" s="476" t="s">
        <v>47</v>
      </c>
      <c r="C37" s="491">
        <v>0</v>
      </c>
      <c r="D37" s="149"/>
      <c r="E37" s="75"/>
      <c r="F37" s="75"/>
      <c r="G37" s="75"/>
      <c r="H37" s="75"/>
      <c r="I37" s="75"/>
      <c r="J37" s="75"/>
      <c r="K37" s="75"/>
      <c r="L37" s="146"/>
      <c r="M37" s="147"/>
      <c r="N37" s="28"/>
      <c r="O37" s="56"/>
      <c r="P37" s="56"/>
      <c r="Q37" s="56"/>
      <c r="R37" s="56"/>
      <c r="S37" s="56"/>
      <c r="T37" s="56"/>
      <c r="U37" s="56"/>
      <c r="V37" s="108"/>
      <c r="W37" s="56"/>
      <c r="X37" s="490"/>
      <c r="Y37" s="488"/>
      <c r="Z37" s="488"/>
      <c r="AA37" s="488"/>
      <c r="AB37" s="488"/>
      <c r="AC37" s="488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1"/>
      <c r="AR37" s="51"/>
      <c r="CG37" s="42"/>
      <c r="CH37" s="42"/>
      <c r="CI37" s="42"/>
      <c r="CJ37" s="42"/>
      <c r="CK37" s="42"/>
      <c r="CL37" s="42"/>
    </row>
    <row r="38" spans="1:90" ht="16.149999999999999" customHeight="1" x14ac:dyDescent="0.2">
      <c r="A38" s="567"/>
      <c r="B38" s="78" t="s">
        <v>55</v>
      </c>
      <c r="C38" s="19">
        <v>64</v>
      </c>
      <c r="D38" s="150"/>
      <c r="E38" s="75"/>
      <c r="F38" s="75"/>
      <c r="G38" s="75"/>
      <c r="H38" s="75"/>
      <c r="I38" s="75"/>
      <c r="J38" s="75"/>
      <c r="K38" s="75"/>
      <c r="L38" s="146"/>
      <c r="M38" s="147"/>
      <c r="N38" s="28"/>
      <c r="O38" s="56"/>
      <c r="P38" s="56"/>
      <c r="Q38" s="56"/>
      <c r="R38" s="56"/>
      <c r="S38" s="56"/>
      <c r="T38" s="56"/>
      <c r="U38" s="56"/>
      <c r="V38" s="108"/>
      <c r="W38" s="56"/>
      <c r="X38" s="490"/>
      <c r="Y38" s="488"/>
      <c r="Z38" s="488"/>
      <c r="AA38" s="488"/>
      <c r="AB38" s="488"/>
      <c r="AC38" s="488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1"/>
      <c r="AR38" s="51"/>
      <c r="CG38" s="42"/>
      <c r="CH38" s="42"/>
      <c r="CI38" s="42"/>
      <c r="CJ38" s="42"/>
      <c r="CK38" s="42"/>
      <c r="CL38" s="42"/>
    </row>
    <row r="39" spans="1:90" ht="31.15" customHeight="1" x14ac:dyDescent="0.2">
      <c r="A39" s="130" t="s">
        <v>57</v>
      </c>
      <c r="B39" s="352"/>
      <c r="C39" s="352"/>
      <c r="D39" s="152"/>
      <c r="E39" s="152"/>
      <c r="F39" s="152"/>
      <c r="G39" s="152"/>
      <c r="H39" s="152"/>
      <c r="I39" s="152"/>
      <c r="J39" s="152"/>
      <c r="K39" s="152"/>
      <c r="L39" s="153"/>
      <c r="M39" s="154"/>
      <c r="N39" s="155"/>
      <c r="O39" s="88"/>
      <c r="P39" s="88"/>
      <c r="Q39" s="88"/>
      <c r="R39" s="88"/>
      <c r="S39" s="88"/>
      <c r="T39" s="88"/>
      <c r="U39" s="88"/>
      <c r="V39" s="156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157"/>
      <c r="AO39" s="158"/>
      <c r="AP39" s="158"/>
      <c r="AQ39" s="133"/>
      <c r="AR39" s="133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CG39" s="42"/>
      <c r="CH39" s="42"/>
      <c r="CI39" s="42"/>
      <c r="CJ39" s="42"/>
      <c r="CK39" s="42"/>
      <c r="CL39" s="42"/>
    </row>
    <row r="40" spans="1:90" ht="16.149999999999999" customHeight="1" x14ac:dyDescent="0.2">
      <c r="A40" s="683" t="s">
        <v>58</v>
      </c>
      <c r="B40" s="684"/>
      <c r="C40" s="689" t="s">
        <v>28</v>
      </c>
      <c r="D40" s="685"/>
      <c r="E40" s="673"/>
      <c r="F40" s="680" t="s">
        <v>25</v>
      </c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3"/>
      <c r="U40" s="633"/>
      <c r="V40" s="633"/>
      <c r="W40" s="633"/>
      <c r="X40" s="633"/>
      <c r="Y40" s="633"/>
      <c r="Z40" s="633"/>
      <c r="AA40" s="633"/>
      <c r="AB40" s="633"/>
      <c r="AC40" s="633"/>
      <c r="AD40" s="633"/>
      <c r="AE40" s="633"/>
      <c r="AF40" s="633"/>
      <c r="AG40" s="633"/>
      <c r="AH40" s="633"/>
      <c r="AI40" s="633"/>
      <c r="AJ40" s="633"/>
      <c r="AK40" s="633"/>
      <c r="AL40" s="633"/>
      <c r="AM40" s="681"/>
      <c r="AN40" s="679" t="s">
        <v>1</v>
      </c>
      <c r="AO40" s="159"/>
      <c r="AP40" s="16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CG40" s="42"/>
      <c r="CH40" s="42"/>
      <c r="CI40" s="42"/>
      <c r="CJ40" s="42"/>
      <c r="CK40" s="42"/>
      <c r="CL40" s="42"/>
    </row>
    <row r="41" spans="1:90" ht="16.149999999999999" customHeight="1" x14ac:dyDescent="0.2">
      <c r="A41" s="572"/>
      <c r="B41" s="573"/>
      <c r="C41" s="604"/>
      <c r="D41" s="579"/>
      <c r="E41" s="580"/>
      <c r="F41" s="680" t="s">
        <v>22</v>
      </c>
      <c r="G41" s="681"/>
      <c r="H41" s="633" t="s">
        <v>23</v>
      </c>
      <c r="I41" s="681"/>
      <c r="J41" s="674" t="s">
        <v>24</v>
      </c>
      <c r="K41" s="675"/>
      <c r="L41" s="680" t="s">
        <v>21</v>
      </c>
      <c r="M41" s="681"/>
      <c r="N41" s="680" t="s">
        <v>20</v>
      </c>
      <c r="O41" s="681"/>
      <c r="P41" s="687" t="s">
        <v>2</v>
      </c>
      <c r="Q41" s="688"/>
      <c r="R41" s="687" t="s">
        <v>3</v>
      </c>
      <c r="S41" s="688"/>
      <c r="T41" s="687" t="s">
        <v>4</v>
      </c>
      <c r="U41" s="688"/>
      <c r="V41" s="687" t="s">
        <v>5</v>
      </c>
      <c r="W41" s="688"/>
      <c r="X41" s="687" t="s">
        <v>6</v>
      </c>
      <c r="Y41" s="688"/>
      <c r="Z41" s="687" t="s">
        <v>7</v>
      </c>
      <c r="AA41" s="688"/>
      <c r="AB41" s="687" t="s">
        <v>8</v>
      </c>
      <c r="AC41" s="688"/>
      <c r="AD41" s="687" t="s">
        <v>9</v>
      </c>
      <c r="AE41" s="688"/>
      <c r="AF41" s="687" t="s">
        <v>10</v>
      </c>
      <c r="AG41" s="688"/>
      <c r="AH41" s="687" t="s">
        <v>11</v>
      </c>
      <c r="AI41" s="688"/>
      <c r="AJ41" s="687" t="s">
        <v>12</v>
      </c>
      <c r="AK41" s="688"/>
      <c r="AL41" s="638" t="s">
        <v>13</v>
      </c>
      <c r="AM41" s="688"/>
      <c r="AN41" s="595"/>
      <c r="AO41" s="159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CG41" s="42"/>
      <c r="CH41" s="42"/>
      <c r="CI41" s="42"/>
      <c r="CJ41" s="42"/>
      <c r="CK41" s="42"/>
      <c r="CL41" s="42"/>
    </row>
    <row r="42" spans="1:90" ht="16.149999999999999" customHeight="1" x14ac:dyDescent="0.2">
      <c r="A42" s="574"/>
      <c r="B42" s="575"/>
      <c r="C42" s="492" t="s">
        <v>14</v>
      </c>
      <c r="D42" s="354" t="s">
        <v>15</v>
      </c>
      <c r="E42" s="457" t="s">
        <v>16</v>
      </c>
      <c r="F42" s="32" t="s">
        <v>15</v>
      </c>
      <c r="G42" s="469" t="s">
        <v>16</v>
      </c>
      <c r="H42" s="32" t="s">
        <v>15</v>
      </c>
      <c r="I42" s="469" t="s">
        <v>16</v>
      </c>
      <c r="J42" s="32" t="s">
        <v>15</v>
      </c>
      <c r="K42" s="469" t="s">
        <v>16</v>
      </c>
      <c r="L42" s="32" t="s">
        <v>15</v>
      </c>
      <c r="M42" s="469" t="s">
        <v>16</v>
      </c>
      <c r="N42" s="32" t="s">
        <v>15</v>
      </c>
      <c r="O42" s="469" t="s">
        <v>16</v>
      </c>
      <c r="P42" s="32" t="s">
        <v>15</v>
      </c>
      <c r="Q42" s="469" t="s">
        <v>16</v>
      </c>
      <c r="R42" s="32" t="s">
        <v>15</v>
      </c>
      <c r="S42" s="469" t="s">
        <v>16</v>
      </c>
      <c r="T42" s="32" t="s">
        <v>15</v>
      </c>
      <c r="U42" s="469" t="s">
        <v>16</v>
      </c>
      <c r="V42" s="32" t="s">
        <v>15</v>
      </c>
      <c r="W42" s="469" t="s">
        <v>16</v>
      </c>
      <c r="X42" s="32" t="s">
        <v>15</v>
      </c>
      <c r="Y42" s="469" t="s">
        <v>16</v>
      </c>
      <c r="Z42" s="32" t="s">
        <v>15</v>
      </c>
      <c r="AA42" s="469" t="s">
        <v>16</v>
      </c>
      <c r="AB42" s="32" t="s">
        <v>15</v>
      </c>
      <c r="AC42" s="469" t="s">
        <v>16</v>
      </c>
      <c r="AD42" s="32" t="s">
        <v>15</v>
      </c>
      <c r="AE42" s="469" t="s">
        <v>16</v>
      </c>
      <c r="AF42" s="32" t="s">
        <v>15</v>
      </c>
      <c r="AG42" s="469" t="s">
        <v>16</v>
      </c>
      <c r="AH42" s="32" t="s">
        <v>15</v>
      </c>
      <c r="AI42" s="469" t="s">
        <v>16</v>
      </c>
      <c r="AJ42" s="32" t="s">
        <v>15</v>
      </c>
      <c r="AK42" s="469" t="s">
        <v>16</v>
      </c>
      <c r="AL42" s="493" t="s">
        <v>15</v>
      </c>
      <c r="AM42" s="469" t="s">
        <v>16</v>
      </c>
      <c r="AN42" s="591"/>
      <c r="AO42" s="164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CG42" s="42"/>
      <c r="CH42" s="42"/>
      <c r="CI42" s="42"/>
      <c r="CJ42" s="42"/>
      <c r="CK42" s="42"/>
      <c r="CL42" s="42"/>
    </row>
    <row r="43" spans="1:90" ht="16.149999999999999" customHeight="1" x14ac:dyDescent="0.2">
      <c r="A43" s="465" t="s">
        <v>26</v>
      </c>
      <c r="B43" s="494" t="s">
        <v>59</v>
      </c>
      <c r="C43" s="167">
        <f>SUM(D43+E43)</f>
        <v>0</v>
      </c>
      <c r="D43" s="168">
        <f>SUM(F43+H43+J43+L43+N43+P43+R43+T43+V43+X43+Z43+AB43+AD43+AF43+AH43+AJ43+AL43)</f>
        <v>0</v>
      </c>
      <c r="E43" s="472">
        <f>SUM(G43+I43+K43+M43+O43+Q43+S43+U43+W43+Y43+AA43+AC43+AE43+AG43+AI43+AK43+AM43)</f>
        <v>0</v>
      </c>
      <c r="F43" s="31"/>
      <c r="G43" s="48"/>
      <c r="H43" s="31"/>
      <c r="I43" s="48"/>
      <c r="J43" s="31"/>
      <c r="K43" s="48"/>
      <c r="L43" s="31"/>
      <c r="M43" s="48"/>
      <c r="N43" s="31"/>
      <c r="O43" s="48"/>
      <c r="P43" s="495"/>
      <c r="Q43" s="48"/>
      <c r="R43" s="495"/>
      <c r="S43" s="48"/>
      <c r="T43" s="495"/>
      <c r="U43" s="48"/>
      <c r="V43" s="495"/>
      <c r="W43" s="48"/>
      <c r="X43" s="495"/>
      <c r="Y43" s="48"/>
      <c r="Z43" s="495"/>
      <c r="AA43" s="48"/>
      <c r="AB43" s="495"/>
      <c r="AC43" s="48"/>
      <c r="AD43" s="495"/>
      <c r="AE43" s="48"/>
      <c r="AF43" s="495"/>
      <c r="AG43" s="48"/>
      <c r="AH43" s="495"/>
      <c r="AI43" s="48"/>
      <c r="AJ43" s="495"/>
      <c r="AK43" s="48"/>
      <c r="AL43" s="359"/>
      <c r="AM43" s="48"/>
      <c r="AN43" s="496"/>
      <c r="AO43" s="6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40"/>
      <c r="BB43" s="40"/>
      <c r="CB43" s="41"/>
      <c r="CG43" s="42">
        <v>0</v>
      </c>
      <c r="CH43" s="42">
        <v>0</v>
      </c>
      <c r="CI43" s="42"/>
      <c r="CJ43" s="42"/>
      <c r="CK43" s="42"/>
      <c r="CL43" s="42"/>
    </row>
    <row r="44" spans="1:90" ht="16.149999999999999" customHeight="1" x14ac:dyDescent="0.2">
      <c r="A44" s="501" t="s">
        <v>27</v>
      </c>
      <c r="B44" s="498" t="s">
        <v>59</v>
      </c>
      <c r="C44" s="45">
        <f>SUM(D44+E44)</f>
        <v>0</v>
      </c>
      <c r="D44" s="46">
        <f>SUM(F44+H44+J44+L44+N44+P44+R44+T44+V44+X44+Z44+AB44+AD44+AF44+AH44+AJ44+AL44)</f>
        <v>0</v>
      </c>
      <c r="E44" s="70">
        <f>SUM(G44+I44+K44+M44+O44+Q44+S44+U44+W44+Y44+AA44+AC44+AE44+AG44+AI44+AK44+AM44)</f>
        <v>0</v>
      </c>
      <c r="F44" s="29"/>
      <c r="G44" s="47"/>
      <c r="H44" s="29"/>
      <c r="I44" s="47"/>
      <c r="J44" s="29"/>
      <c r="K44" s="47"/>
      <c r="L44" s="29"/>
      <c r="M44" s="47"/>
      <c r="N44" s="29"/>
      <c r="O44" s="47"/>
      <c r="P44" s="129"/>
      <c r="Q44" s="47"/>
      <c r="R44" s="129"/>
      <c r="S44" s="47"/>
      <c r="T44" s="129"/>
      <c r="U44" s="47"/>
      <c r="V44" s="129"/>
      <c r="W44" s="47"/>
      <c r="X44" s="129"/>
      <c r="Y44" s="47"/>
      <c r="Z44" s="129"/>
      <c r="AA44" s="47"/>
      <c r="AB44" s="129"/>
      <c r="AC44" s="47"/>
      <c r="AD44" s="129"/>
      <c r="AE44" s="47"/>
      <c r="AF44" s="129"/>
      <c r="AG44" s="47"/>
      <c r="AH44" s="129"/>
      <c r="AI44" s="47"/>
      <c r="AJ44" s="129"/>
      <c r="AK44" s="47"/>
      <c r="AL44" s="79"/>
      <c r="AM44" s="47"/>
      <c r="AN44" s="173"/>
      <c r="AO44" s="6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40"/>
      <c r="BB44" s="40"/>
      <c r="CG44" s="42">
        <v>0</v>
      </c>
      <c r="CH44" s="42">
        <v>0</v>
      </c>
      <c r="CI44" s="42"/>
      <c r="CJ44" s="42"/>
      <c r="CK44" s="42"/>
      <c r="CL44" s="42"/>
    </row>
    <row r="45" spans="1:90" ht="31.15" customHeight="1" x14ac:dyDescent="0.2">
      <c r="A45" s="623" t="s">
        <v>60</v>
      </c>
      <c r="B45" s="623"/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3"/>
      <c r="N45" s="174"/>
      <c r="O45" s="157"/>
      <c r="P45" s="157"/>
      <c r="Q45" s="157"/>
      <c r="R45" s="157"/>
      <c r="S45" s="157"/>
      <c r="T45" s="157"/>
      <c r="U45" s="157"/>
      <c r="V45" s="175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76"/>
      <c r="AP45" s="177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CG45" s="42"/>
      <c r="CH45" s="42"/>
      <c r="CI45" s="42"/>
      <c r="CJ45" s="42"/>
      <c r="CK45" s="42"/>
      <c r="CL45" s="42"/>
    </row>
    <row r="46" spans="1:90" ht="16.149999999999999" customHeight="1" x14ac:dyDescent="0.2">
      <c r="A46" s="683" t="s">
        <v>19</v>
      </c>
      <c r="B46" s="684"/>
      <c r="C46" s="685" t="s">
        <v>28</v>
      </c>
      <c r="D46" s="685"/>
      <c r="E46" s="673"/>
      <c r="F46" s="674" t="s">
        <v>25</v>
      </c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  <c r="R46" s="627"/>
      <c r="S46" s="627"/>
      <c r="T46" s="627"/>
      <c r="U46" s="627"/>
      <c r="V46" s="627"/>
      <c r="W46" s="627"/>
      <c r="X46" s="627"/>
      <c r="Y46" s="627"/>
      <c r="Z46" s="627"/>
      <c r="AA46" s="627"/>
      <c r="AB46" s="627"/>
      <c r="AC46" s="627"/>
      <c r="AD46" s="627"/>
      <c r="AE46" s="627"/>
      <c r="AF46" s="627"/>
      <c r="AG46" s="627"/>
      <c r="AH46" s="627"/>
      <c r="AI46" s="627"/>
      <c r="AJ46" s="627"/>
      <c r="AK46" s="627"/>
      <c r="AL46" s="627"/>
      <c r="AM46" s="675"/>
      <c r="AN46" s="679" t="s">
        <v>1</v>
      </c>
      <c r="AO46" s="176"/>
      <c r="AP46" s="499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CG46" s="42"/>
      <c r="CH46" s="42"/>
      <c r="CI46" s="42"/>
      <c r="CJ46" s="42"/>
      <c r="CK46" s="42"/>
      <c r="CL46" s="42"/>
    </row>
    <row r="47" spans="1:90" ht="16.149999999999999" customHeight="1" x14ac:dyDescent="0.2">
      <c r="A47" s="572"/>
      <c r="B47" s="573"/>
      <c r="C47" s="579"/>
      <c r="D47" s="579"/>
      <c r="E47" s="580"/>
      <c r="F47" s="690" t="s">
        <v>22</v>
      </c>
      <c r="G47" s="690"/>
      <c r="H47" s="680" t="s">
        <v>23</v>
      </c>
      <c r="I47" s="681"/>
      <c r="J47" s="674" t="s">
        <v>24</v>
      </c>
      <c r="K47" s="675"/>
      <c r="L47" s="680" t="s">
        <v>21</v>
      </c>
      <c r="M47" s="681"/>
      <c r="N47" s="680" t="s">
        <v>20</v>
      </c>
      <c r="O47" s="681"/>
      <c r="P47" s="687" t="s">
        <v>2</v>
      </c>
      <c r="Q47" s="688"/>
      <c r="R47" s="687" t="s">
        <v>3</v>
      </c>
      <c r="S47" s="688"/>
      <c r="T47" s="687" t="s">
        <v>4</v>
      </c>
      <c r="U47" s="688"/>
      <c r="V47" s="687" t="s">
        <v>5</v>
      </c>
      <c r="W47" s="688"/>
      <c r="X47" s="687" t="s">
        <v>6</v>
      </c>
      <c r="Y47" s="688"/>
      <c r="Z47" s="687" t="s">
        <v>7</v>
      </c>
      <c r="AA47" s="688"/>
      <c r="AB47" s="687" t="s">
        <v>8</v>
      </c>
      <c r="AC47" s="688"/>
      <c r="AD47" s="687" t="s">
        <v>9</v>
      </c>
      <c r="AE47" s="688"/>
      <c r="AF47" s="687" t="s">
        <v>10</v>
      </c>
      <c r="AG47" s="688"/>
      <c r="AH47" s="687" t="s">
        <v>11</v>
      </c>
      <c r="AI47" s="688"/>
      <c r="AJ47" s="687" t="s">
        <v>12</v>
      </c>
      <c r="AK47" s="688"/>
      <c r="AL47" s="687" t="s">
        <v>13</v>
      </c>
      <c r="AM47" s="688"/>
      <c r="AN47" s="595"/>
      <c r="AO47" s="176"/>
      <c r="AP47" s="499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CG47" s="42"/>
      <c r="CH47" s="42"/>
      <c r="CI47" s="42"/>
      <c r="CJ47" s="42"/>
      <c r="CK47" s="42"/>
      <c r="CL47" s="42"/>
    </row>
    <row r="48" spans="1:90" ht="16.149999999999999" customHeight="1" x14ac:dyDescent="0.2">
      <c r="A48" s="574"/>
      <c r="B48" s="575"/>
      <c r="C48" s="84" t="s">
        <v>14</v>
      </c>
      <c r="D48" s="179" t="s">
        <v>15</v>
      </c>
      <c r="E48" s="82" t="s">
        <v>16</v>
      </c>
      <c r="F48" s="470" t="s">
        <v>15</v>
      </c>
      <c r="G48" s="468" t="s">
        <v>16</v>
      </c>
      <c r="H48" s="470" t="s">
        <v>15</v>
      </c>
      <c r="I48" s="468" t="s">
        <v>16</v>
      </c>
      <c r="J48" s="470" t="s">
        <v>15</v>
      </c>
      <c r="K48" s="468" t="s">
        <v>16</v>
      </c>
      <c r="L48" s="470" t="s">
        <v>15</v>
      </c>
      <c r="M48" s="468" t="s">
        <v>16</v>
      </c>
      <c r="N48" s="470" t="s">
        <v>15</v>
      </c>
      <c r="O48" s="468" t="s">
        <v>16</v>
      </c>
      <c r="P48" s="470" t="s">
        <v>15</v>
      </c>
      <c r="Q48" s="468" t="s">
        <v>16</v>
      </c>
      <c r="R48" s="470" t="s">
        <v>15</v>
      </c>
      <c r="S48" s="468" t="s">
        <v>16</v>
      </c>
      <c r="T48" s="470" t="s">
        <v>15</v>
      </c>
      <c r="U48" s="468" t="s">
        <v>16</v>
      </c>
      <c r="V48" s="470" t="s">
        <v>15</v>
      </c>
      <c r="W48" s="468" t="s">
        <v>16</v>
      </c>
      <c r="X48" s="470" t="s">
        <v>15</v>
      </c>
      <c r="Y48" s="468" t="s">
        <v>16</v>
      </c>
      <c r="Z48" s="470" t="s">
        <v>15</v>
      </c>
      <c r="AA48" s="468" t="s">
        <v>16</v>
      </c>
      <c r="AB48" s="470" t="s">
        <v>15</v>
      </c>
      <c r="AC48" s="468" t="s">
        <v>16</v>
      </c>
      <c r="AD48" s="470" t="s">
        <v>15</v>
      </c>
      <c r="AE48" s="468" t="s">
        <v>16</v>
      </c>
      <c r="AF48" s="470" t="s">
        <v>15</v>
      </c>
      <c r="AG48" s="468" t="s">
        <v>16</v>
      </c>
      <c r="AH48" s="470" t="s">
        <v>15</v>
      </c>
      <c r="AI48" s="468" t="s">
        <v>16</v>
      </c>
      <c r="AJ48" s="470" t="s">
        <v>15</v>
      </c>
      <c r="AK48" s="468" t="s">
        <v>16</v>
      </c>
      <c r="AL48" s="68" t="s">
        <v>15</v>
      </c>
      <c r="AM48" s="181" t="s">
        <v>16</v>
      </c>
      <c r="AN48" s="591"/>
      <c r="AO48" s="176"/>
      <c r="AP48" s="499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CG48" s="42"/>
      <c r="CH48" s="42"/>
      <c r="CI48" s="42"/>
      <c r="CJ48" s="42"/>
      <c r="CK48" s="42"/>
      <c r="CL48" s="42"/>
    </row>
    <row r="49" spans="1:90" ht="16.149999999999999" customHeight="1" x14ac:dyDescent="0.2">
      <c r="A49" s="671" t="s">
        <v>61</v>
      </c>
      <c r="B49" s="464" t="s">
        <v>35</v>
      </c>
      <c r="C49" s="90">
        <f t="shared" ref="C49:C70" si="4">SUM(D49+E49)</f>
        <v>0</v>
      </c>
      <c r="D49" s="91">
        <f>SUM(H49+J49+L49+N49+P49+R49+T49+V49+X49+Z49+AB49+AD49+AF49+AH49+AJ49+AL49)</f>
        <v>0</v>
      </c>
      <c r="E49" s="2">
        <f t="shared" ref="D49:E54" si="5">SUM(I49+K49+M49+O49+Q49+S49+U49+W49+Y49+AA49+AC49+AE49+AG49+AI49+AK49+AM49)</f>
        <v>0</v>
      </c>
      <c r="F49" s="80"/>
      <c r="G49" s="81"/>
      <c r="H49" s="3"/>
      <c r="I49" s="4"/>
      <c r="J49" s="3"/>
      <c r="K49" s="5"/>
      <c r="L49" s="3"/>
      <c r="M49" s="5"/>
      <c r="N49" s="3"/>
      <c r="O49" s="5"/>
      <c r="P49" s="21"/>
      <c r="Q49" s="5"/>
      <c r="R49" s="21"/>
      <c r="S49" s="5"/>
      <c r="T49" s="21"/>
      <c r="U49" s="5"/>
      <c r="V49" s="21"/>
      <c r="W49" s="5"/>
      <c r="X49" s="21"/>
      <c r="Y49" s="5"/>
      <c r="Z49" s="21"/>
      <c r="AA49" s="5"/>
      <c r="AB49" s="21"/>
      <c r="AC49" s="5"/>
      <c r="AD49" s="21"/>
      <c r="AE49" s="5"/>
      <c r="AF49" s="21"/>
      <c r="AG49" s="5"/>
      <c r="AH49" s="21"/>
      <c r="AI49" s="5"/>
      <c r="AJ49" s="21"/>
      <c r="AK49" s="5"/>
      <c r="AL49" s="21"/>
      <c r="AM49" s="5"/>
      <c r="AN49" s="183"/>
      <c r="AO49" s="6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40"/>
      <c r="BB49" s="40"/>
      <c r="CG49" s="42">
        <v>0</v>
      </c>
      <c r="CH49" s="42">
        <v>0</v>
      </c>
      <c r="CI49" s="42"/>
      <c r="CJ49" s="42"/>
      <c r="CK49" s="42"/>
      <c r="CL49" s="42"/>
    </row>
    <row r="50" spans="1:90" ht="16.149999999999999" customHeight="1" x14ac:dyDescent="0.2">
      <c r="A50" s="564"/>
      <c r="B50" s="459" t="s">
        <v>47</v>
      </c>
      <c r="C50" s="114">
        <f t="shared" si="4"/>
        <v>0</v>
      </c>
      <c r="D50" s="115">
        <f t="shared" si="5"/>
        <v>0</v>
      </c>
      <c r="E50" s="69">
        <f t="shared" si="5"/>
        <v>0</v>
      </c>
      <c r="F50" s="43"/>
      <c r="G50" s="44"/>
      <c r="H50" s="7"/>
      <c r="I50" s="14"/>
      <c r="J50" s="7"/>
      <c r="K50" s="8"/>
      <c r="L50" s="7"/>
      <c r="M50" s="8"/>
      <c r="N50" s="7"/>
      <c r="O50" s="8"/>
      <c r="P50" s="15"/>
      <c r="Q50" s="8"/>
      <c r="R50" s="15"/>
      <c r="S50" s="8"/>
      <c r="T50" s="15"/>
      <c r="U50" s="8"/>
      <c r="V50" s="15"/>
      <c r="W50" s="8"/>
      <c r="X50" s="15"/>
      <c r="Y50" s="8"/>
      <c r="Z50" s="15"/>
      <c r="AA50" s="8"/>
      <c r="AB50" s="15"/>
      <c r="AC50" s="8"/>
      <c r="AD50" s="15"/>
      <c r="AE50" s="8"/>
      <c r="AF50" s="15"/>
      <c r="AG50" s="8"/>
      <c r="AH50" s="15"/>
      <c r="AI50" s="8"/>
      <c r="AJ50" s="15"/>
      <c r="AK50" s="8"/>
      <c r="AL50" s="15"/>
      <c r="AM50" s="8"/>
      <c r="AN50" s="185"/>
      <c r="AO50" s="6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40"/>
      <c r="BB50" s="40"/>
      <c r="CG50" s="42">
        <v>0</v>
      </c>
      <c r="CH50" s="42">
        <v>0</v>
      </c>
      <c r="CI50" s="42"/>
      <c r="CJ50" s="42"/>
      <c r="CK50" s="42"/>
      <c r="CL50" s="42"/>
    </row>
    <row r="51" spans="1:90" ht="16.149999999999999" customHeight="1" x14ac:dyDescent="0.2">
      <c r="A51" s="564"/>
      <c r="B51" s="459" t="s">
        <v>36</v>
      </c>
      <c r="C51" s="114">
        <f t="shared" si="4"/>
        <v>0</v>
      </c>
      <c r="D51" s="115">
        <f t="shared" si="5"/>
        <v>0</v>
      </c>
      <c r="E51" s="69">
        <f t="shared" si="5"/>
        <v>0</v>
      </c>
      <c r="F51" s="43"/>
      <c r="G51" s="44"/>
      <c r="H51" s="7"/>
      <c r="I51" s="14"/>
      <c r="J51" s="7"/>
      <c r="K51" s="8"/>
      <c r="L51" s="7"/>
      <c r="M51" s="8"/>
      <c r="N51" s="7"/>
      <c r="O51" s="8"/>
      <c r="P51" s="15"/>
      <c r="Q51" s="8"/>
      <c r="R51" s="15"/>
      <c r="S51" s="8"/>
      <c r="T51" s="15"/>
      <c r="U51" s="8"/>
      <c r="V51" s="15"/>
      <c r="W51" s="8"/>
      <c r="X51" s="15"/>
      <c r="Y51" s="8"/>
      <c r="Z51" s="15"/>
      <c r="AA51" s="8"/>
      <c r="AB51" s="15"/>
      <c r="AC51" s="8"/>
      <c r="AD51" s="15"/>
      <c r="AE51" s="8"/>
      <c r="AF51" s="15"/>
      <c r="AG51" s="8"/>
      <c r="AH51" s="15"/>
      <c r="AI51" s="8"/>
      <c r="AJ51" s="15"/>
      <c r="AK51" s="8"/>
      <c r="AL51" s="15"/>
      <c r="AM51" s="8"/>
      <c r="AN51" s="185"/>
      <c r="AO51" s="6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40"/>
      <c r="BB51" s="40"/>
      <c r="CG51" s="42">
        <v>0</v>
      </c>
      <c r="CH51" s="42">
        <v>0</v>
      </c>
      <c r="CI51" s="42"/>
      <c r="CJ51" s="42"/>
      <c r="CK51" s="42"/>
      <c r="CL51" s="42"/>
    </row>
    <row r="52" spans="1:90" ht="16.149999999999999" customHeight="1" x14ac:dyDescent="0.2">
      <c r="A52" s="564"/>
      <c r="B52" s="459" t="s">
        <v>62</v>
      </c>
      <c r="C52" s="114">
        <f t="shared" si="4"/>
        <v>0</v>
      </c>
      <c r="D52" s="115">
        <f t="shared" si="5"/>
        <v>0</v>
      </c>
      <c r="E52" s="69">
        <f t="shared" si="5"/>
        <v>0</v>
      </c>
      <c r="F52" s="43"/>
      <c r="G52" s="44"/>
      <c r="H52" s="7"/>
      <c r="I52" s="14"/>
      <c r="J52" s="7"/>
      <c r="K52" s="8"/>
      <c r="L52" s="7"/>
      <c r="M52" s="8"/>
      <c r="N52" s="7"/>
      <c r="O52" s="8"/>
      <c r="P52" s="15"/>
      <c r="Q52" s="8"/>
      <c r="R52" s="15"/>
      <c r="S52" s="8"/>
      <c r="T52" s="15"/>
      <c r="U52" s="8"/>
      <c r="V52" s="15"/>
      <c r="W52" s="8"/>
      <c r="X52" s="15"/>
      <c r="Y52" s="8"/>
      <c r="Z52" s="15"/>
      <c r="AA52" s="8"/>
      <c r="AB52" s="15"/>
      <c r="AC52" s="8"/>
      <c r="AD52" s="15"/>
      <c r="AE52" s="8"/>
      <c r="AF52" s="15"/>
      <c r="AG52" s="8"/>
      <c r="AH52" s="15"/>
      <c r="AI52" s="8"/>
      <c r="AJ52" s="15"/>
      <c r="AK52" s="8"/>
      <c r="AL52" s="15"/>
      <c r="AM52" s="8"/>
      <c r="AN52" s="185"/>
      <c r="AO52" s="6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40"/>
      <c r="BB52" s="40"/>
      <c r="CG52" s="42">
        <v>0</v>
      </c>
      <c r="CH52" s="42">
        <v>0</v>
      </c>
      <c r="CI52" s="42"/>
      <c r="CJ52" s="42"/>
      <c r="CK52" s="42"/>
      <c r="CL52" s="42"/>
    </row>
    <row r="53" spans="1:90" ht="16.149999999999999" customHeight="1" x14ac:dyDescent="0.2">
      <c r="A53" s="564"/>
      <c r="B53" s="459" t="s">
        <v>39</v>
      </c>
      <c r="C53" s="114">
        <f t="shared" si="4"/>
        <v>0</v>
      </c>
      <c r="D53" s="115">
        <f t="shared" si="5"/>
        <v>0</v>
      </c>
      <c r="E53" s="69">
        <f t="shared" si="5"/>
        <v>0</v>
      </c>
      <c r="F53" s="43"/>
      <c r="G53" s="44"/>
      <c r="H53" s="7"/>
      <c r="I53" s="14"/>
      <c r="J53" s="7"/>
      <c r="K53" s="8"/>
      <c r="L53" s="7"/>
      <c r="M53" s="8"/>
      <c r="N53" s="7"/>
      <c r="O53" s="8"/>
      <c r="P53" s="15"/>
      <c r="Q53" s="8"/>
      <c r="R53" s="15"/>
      <c r="S53" s="8"/>
      <c r="T53" s="15"/>
      <c r="U53" s="8"/>
      <c r="V53" s="15"/>
      <c r="W53" s="8"/>
      <c r="X53" s="15"/>
      <c r="Y53" s="8"/>
      <c r="Z53" s="15"/>
      <c r="AA53" s="8"/>
      <c r="AB53" s="15"/>
      <c r="AC53" s="8"/>
      <c r="AD53" s="15"/>
      <c r="AE53" s="8"/>
      <c r="AF53" s="15"/>
      <c r="AG53" s="8"/>
      <c r="AH53" s="15"/>
      <c r="AI53" s="8"/>
      <c r="AJ53" s="15"/>
      <c r="AK53" s="8"/>
      <c r="AL53" s="15"/>
      <c r="AM53" s="8"/>
      <c r="AN53" s="185"/>
      <c r="AO53" s="6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40"/>
      <c r="BB53" s="40"/>
      <c r="CG53" s="42">
        <v>0</v>
      </c>
      <c r="CH53" s="42">
        <v>0</v>
      </c>
      <c r="CI53" s="42"/>
      <c r="CJ53" s="42"/>
      <c r="CK53" s="42"/>
      <c r="CL53" s="42"/>
    </row>
    <row r="54" spans="1:90" ht="16.149999999999999" customHeight="1" x14ac:dyDescent="0.2">
      <c r="A54" s="565"/>
      <c r="B54" s="460" t="s">
        <v>40</v>
      </c>
      <c r="C54" s="86">
        <f t="shared" si="4"/>
        <v>0</v>
      </c>
      <c r="D54" s="87">
        <f t="shared" si="5"/>
        <v>0</v>
      </c>
      <c r="E54" s="74">
        <f t="shared" si="5"/>
        <v>0</v>
      </c>
      <c r="F54" s="72"/>
      <c r="G54" s="73"/>
      <c r="H54" s="9"/>
      <c r="I54" s="10"/>
      <c r="J54" s="9"/>
      <c r="K54" s="11"/>
      <c r="L54" s="9"/>
      <c r="M54" s="11"/>
      <c r="N54" s="9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8"/>
      <c r="AA54" s="11"/>
      <c r="AB54" s="18"/>
      <c r="AC54" s="11"/>
      <c r="AD54" s="18"/>
      <c r="AE54" s="11"/>
      <c r="AF54" s="18"/>
      <c r="AG54" s="11"/>
      <c r="AH54" s="18"/>
      <c r="AI54" s="11"/>
      <c r="AJ54" s="18"/>
      <c r="AK54" s="11"/>
      <c r="AL54" s="18"/>
      <c r="AM54" s="11"/>
      <c r="AN54" s="186"/>
      <c r="AO54" s="6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40"/>
      <c r="BB54" s="40"/>
      <c r="CG54" s="42">
        <v>0</v>
      </c>
      <c r="CH54" s="42">
        <v>0</v>
      </c>
      <c r="CI54" s="42"/>
      <c r="CJ54" s="42"/>
      <c r="CK54" s="42"/>
      <c r="CL54" s="42"/>
    </row>
    <row r="55" spans="1:90" ht="16.149999999999999" customHeight="1" x14ac:dyDescent="0.2">
      <c r="A55" s="671" t="s">
        <v>63</v>
      </c>
      <c r="B55" s="464" t="s">
        <v>36</v>
      </c>
      <c r="C55" s="90">
        <f t="shared" si="4"/>
        <v>0</v>
      </c>
      <c r="D55" s="91">
        <f t="shared" ref="D55:E60" si="6">SUM(J55+L55+N55)</f>
        <v>0</v>
      </c>
      <c r="E55" s="2">
        <f t="shared" si="6"/>
        <v>0</v>
      </c>
      <c r="F55" s="80"/>
      <c r="G55" s="81"/>
      <c r="H55" s="80"/>
      <c r="I55" s="81"/>
      <c r="J55" s="3"/>
      <c r="K55" s="5"/>
      <c r="L55" s="3"/>
      <c r="M55" s="5"/>
      <c r="N55" s="3"/>
      <c r="O55" s="5"/>
      <c r="P55" s="187"/>
      <c r="Q55" s="188"/>
      <c r="R55" s="187"/>
      <c r="S55" s="188"/>
      <c r="T55" s="187"/>
      <c r="U55" s="188"/>
      <c r="V55" s="187"/>
      <c r="W55" s="188"/>
      <c r="X55" s="187"/>
      <c r="Y55" s="188"/>
      <c r="Z55" s="187"/>
      <c r="AA55" s="188"/>
      <c r="AB55" s="187"/>
      <c r="AC55" s="188"/>
      <c r="AD55" s="187"/>
      <c r="AE55" s="188"/>
      <c r="AF55" s="187"/>
      <c r="AG55" s="188"/>
      <c r="AH55" s="187"/>
      <c r="AI55" s="188"/>
      <c r="AJ55" s="80"/>
      <c r="AK55" s="188"/>
      <c r="AL55" s="187"/>
      <c r="AM55" s="188"/>
      <c r="AN55" s="183"/>
      <c r="AO55" s="6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40"/>
      <c r="BB55" s="40"/>
      <c r="CG55" s="42">
        <v>0</v>
      </c>
      <c r="CH55" s="42">
        <v>0</v>
      </c>
      <c r="CI55" s="42"/>
      <c r="CJ55" s="42"/>
      <c r="CK55" s="42"/>
      <c r="CL55" s="42"/>
    </row>
    <row r="56" spans="1:90" ht="16.149999999999999" customHeight="1" x14ac:dyDescent="0.2">
      <c r="A56" s="565"/>
      <c r="B56" s="460" t="s">
        <v>39</v>
      </c>
      <c r="C56" s="86">
        <f t="shared" si="4"/>
        <v>0</v>
      </c>
      <c r="D56" s="87">
        <f t="shared" si="6"/>
        <v>0</v>
      </c>
      <c r="E56" s="74">
        <f t="shared" si="6"/>
        <v>0</v>
      </c>
      <c r="F56" s="72"/>
      <c r="G56" s="73"/>
      <c r="H56" s="72"/>
      <c r="I56" s="73"/>
      <c r="J56" s="9"/>
      <c r="K56" s="11"/>
      <c r="L56" s="9"/>
      <c r="M56" s="11"/>
      <c r="N56" s="9"/>
      <c r="O56" s="11"/>
      <c r="P56" s="189"/>
      <c r="Q56" s="190"/>
      <c r="R56" s="189"/>
      <c r="S56" s="190"/>
      <c r="T56" s="189"/>
      <c r="U56" s="190"/>
      <c r="V56" s="189"/>
      <c r="W56" s="190"/>
      <c r="X56" s="189"/>
      <c r="Y56" s="190"/>
      <c r="Z56" s="189"/>
      <c r="AA56" s="190"/>
      <c r="AB56" s="189"/>
      <c r="AC56" s="190"/>
      <c r="AD56" s="189"/>
      <c r="AE56" s="190"/>
      <c r="AF56" s="189"/>
      <c r="AG56" s="190"/>
      <c r="AH56" s="189"/>
      <c r="AI56" s="190"/>
      <c r="AJ56" s="72"/>
      <c r="AK56" s="190"/>
      <c r="AL56" s="189"/>
      <c r="AM56" s="190"/>
      <c r="AN56" s="186"/>
      <c r="AO56" s="6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40"/>
      <c r="BB56" s="40"/>
      <c r="CG56" s="42">
        <v>0</v>
      </c>
      <c r="CH56" s="42">
        <v>0</v>
      </c>
      <c r="CI56" s="42"/>
      <c r="CJ56" s="42"/>
      <c r="CK56" s="42"/>
      <c r="CL56" s="42"/>
    </row>
    <row r="57" spans="1:90" ht="16.149999999999999" customHeight="1" x14ac:dyDescent="0.2">
      <c r="A57" s="671" t="s">
        <v>64</v>
      </c>
      <c r="B57" s="464" t="s">
        <v>35</v>
      </c>
      <c r="C57" s="90">
        <f t="shared" si="4"/>
        <v>0</v>
      </c>
      <c r="D57" s="91">
        <f t="shared" si="6"/>
        <v>0</v>
      </c>
      <c r="E57" s="2">
        <f t="shared" si="6"/>
        <v>0</v>
      </c>
      <c r="F57" s="80"/>
      <c r="G57" s="81"/>
      <c r="H57" s="80"/>
      <c r="I57" s="81"/>
      <c r="J57" s="3"/>
      <c r="K57" s="5"/>
      <c r="L57" s="3"/>
      <c r="M57" s="5"/>
      <c r="N57" s="3"/>
      <c r="O57" s="5"/>
      <c r="P57" s="187"/>
      <c r="Q57" s="188"/>
      <c r="R57" s="187"/>
      <c r="S57" s="188"/>
      <c r="T57" s="187"/>
      <c r="U57" s="188"/>
      <c r="V57" s="187"/>
      <c r="W57" s="188"/>
      <c r="X57" s="187"/>
      <c r="Y57" s="188"/>
      <c r="Z57" s="187"/>
      <c r="AA57" s="188"/>
      <c r="AB57" s="187"/>
      <c r="AC57" s="188"/>
      <c r="AD57" s="187"/>
      <c r="AE57" s="188"/>
      <c r="AF57" s="187"/>
      <c r="AG57" s="188"/>
      <c r="AH57" s="187"/>
      <c r="AI57" s="188"/>
      <c r="AJ57" s="80"/>
      <c r="AK57" s="188"/>
      <c r="AL57" s="187"/>
      <c r="AM57" s="188"/>
      <c r="AN57" s="183"/>
      <c r="AO57" s="6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40"/>
      <c r="BB57" s="40"/>
      <c r="CG57" s="42">
        <v>0</v>
      </c>
      <c r="CH57" s="42">
        <v>0</v>
      </c>
      <c r="CI57" s="42"/>
      <c r="CJ57" s="42"/>
      <c r="CK57" s="42"/>
      <c r="CL57" s="42"/>
    </row>
    <row r="58" spans="1:90" ht="16.149999999999999" customHeight="1" x14ac:dyDescent="0.2">
      <c r="A58" s="564"/>
      <c r="B58" s="459" t="s">
        <v>47</v>
      </c>
      <c r="C58" s="114">
        <f t="shared" si="4"/>
        <v>0</v>
      </c>
      <c r="D58" s="115">
        <f t="shared" si="6"/>
        <v>0</v>
      </c>
      <c r="E58" s="69">
        <f t="shared" si="6"/>
        <v>0</v>
      </c>
      <c r="F58" s="43"/>
      <c r="G58" s="44"/>
      <c r="H58" s="43"/>
      <c r="I58" s="44"/>
      <c r="J58" s="7"/>
      <c r="K58" s="8"/>
      <c r="L58" s="7"/>
      <c r="M58" s="8"/>
      <c r="N58" s="7"/>
      <c r="O58" s="8"/>
      <c r="P58" s="191"/>
      <c r="Q58" s="192"/>
      <c r="R58" s="191"/>
      <c r="S58" s="192"/>
      <c r="T58" s="191"/>
      <c r="U58" s="192"/>
      <c r="V58" s="191"/>
      <c r="W58" s="192"/>
      <c r="X58" s="191"/>
      <c r="Y58" s="192"/>
      <c r="Z58" s="191"/>
      <c r="AA58" s="192"/>
      <c r="AB58" s="191"/>
      <c r="AC58" s="192"/>
      <c r="AD58" s="191"/>
      <c r="AE58" s="192"/>
      <c r="AF58" s="191"/>
      <c r="AG58" s="192"/>
      <c r="AH58" s="191"/>
      <c r="AI58" s="192"/>
      <c r="AJ58" s="43"/>
      <c r="AK58" s="192"/>
      <c r="AL58" s="191"/>
      <c r="AM58" s="192"/>
      <c r="AN58" s="185"/>
      <c r="AO58" s="6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40"/>
      <c r="BB58" s="40"/>
      <c r="CG58" s="42">
        <v>0</v>
      </c>
      <c r="CH58" s="42">
        <v>0</v>
      </c>
      <c r="CI58" s="42"/>
      <c r="CJ58" s="42"/>
      <c r="CK58" s="42"/>
      <c r="CL58" s="42"/>
    </row>
    <row r="59" spans="1:90" ht="16.149999999999999" customHeight="1" x14ac:dyDescent="0.2">
      <c r="A59" s="564"/>
      <c r="B59" s="459" t="s">
        <v>36</v>
      </c>
      <c r="C59" s="114">
        <f t="shared" si="4"/>
        <v>0</v>
      </c>
      <c r="D59" s="115">
        <f t="shared" si="6"/>
        <v>0</v>
      </c>
      <c r="E59" s="69">
        <f t="shared" si="6"/>
        <v>0</v>
      </c>
      <c r="F59" s="43"/>
      <c r="G59" s="44"/>
      <c r="H59" s="43"/>
      <c r="I59" s="44"/>
      <c r="J59" s="7"/>
      <c r="K59" s="8"/>
      <c r="L59" s="7"/>
      <c r="M59" s="8"/>
      <c r="N59" s="7"/>
      <c r="O59" s="8"/>
      <c r="P59" s="191"/>
      <c r="Q59" s="192"/>
      <c r="R59" s="191"/>
      <c r="S59" s="192"/>
      <c r="T59" s="191"/>
      <c r="U59" s="192"/>
      <c r="V59" s="191"/>
      <c r="W59" s="192"/>
      <c r="X59" s="191"/>
      <c r="Y59" s="192"/>
      <c r="Z59" s="191"/>
      <c r="AA59" s="192"/>
      <c r="AB59" s="191"/>
      <c r="AC59" s="192"/>
      <c r="AD59" s="191"/>
      <c r="AE59" s="192"/>
      <c r="AF59" s="191"/>
      <c r="AG59" s="192"/>
      <c r="AH59" s="191"/>
      <c r="AI59" s="192"/>
      <c r="AJ59" s="43"/>
      <c r="AK59" s="192"/>
      <c r="AL59" s="191"/>
      <c r="AM59" s="192"/>
      <c r="AN59" s="185"/>
      <c r="AO59" s="6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40"/>
      <c r="BB59" s="40"/>
      <c r="CG59" s="42">
        <v>0</v>
      </c>
      <c r="CH59" s="42">
        <v>0</v>
      </c>
      <c r="CI59" s="42"/>
      <c r="CJ59" s="42"/>
      <c r="CK59" s="42"/>
      <c r="CL59" s="42"/>
    </row>
    <row r="60" spans="1:90" ht="16.149999999999999" customHeight="1" x14ac:dyDescent="0.2">
      <c r="A60" s="565"/>
      <c r="B60" s="460" t="s">
        <v>39</v>
      </c>
      <c r="C60" s="86">
        <f t="shared" si="4"/>
        <v>0</v>
      </c>
      <c r="D60" s="87">
        <f t="shared" si="6"/>
        <v>0</v>
      </c>
      <c r="E60" s="74">
        <f t="shared" si="6"/>
        <v>0</v>
      </c>
      <c r="F60" s="72"/>
      <c r="G60" s="73"/>
      <c r="H60" s="72"/>
      <c r="I60" s="73"/>
      <c r="J60" s="9"/>
      <c r="K60" s="11"/>
      <c r="L60" s="9"/>
      <c r="M60" s="11"/>
      <c r="N60" s="9"/>
      <c r="O60" s="11"/>
      <c r="P60" s="189"/>
      <c r="Q60" s="190"/>
      <c r="R60" s="189"/>
      <c r="S60" s="190"/>
      <c r="T60" s="189"/>
      <c r="U60" s="190"/>
      <c r="V60" s="189"/>
      <c r="W60" s="190"/>
      <c r="X60" s="189"/>
      <c r="Y60" s="190"/>
      <c r="Z60" s="189"/>
      <c r="AA60" s="190"/>
      <c r="AB60" s="189"/>
      <c r="AC60" s="190"/>
      <c r="AD60" s="189"/>
      <c r="AE60" s="190"/>
      <c r="AF60" s="189"/>
      <c r="AG60" s="190"/>
      <c r="AH60" s="189"/>
      <c r="AI60" s="190"/>
      <c r="AJ60" s="72"/>
      <c r="AK60" s="190"/>
      <c r="AL60" s="189"/>
      <c r="AM60" s="190"/>
      <c r="AN60" s="186"/>
      <c r="AO60" s="6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40"/>
      <c r="BB60" s="40"/>
      <c r="CG60" s="42">
        <v>0</v>
      </c>
      <c r="CH60" s="42">
        <v>0</v>
      </c>
      <c r="CI60" s="42"/>
      <c r="CJ60" s="42"/>
      <c r="CK60" s="42"/>
      <c r="CL60" s="42"/>
    </row>
    <row r="61" spans="1:90" ht="16.149999999999999" customHeight="1" x14ac:dyDescent="0.2">
      <c r="A61" s="671" t="s">
        <v>65</v>
      </c>
      <c r="B61" s="464" t="s">
        <v>35</v>
      </c>
      <c r="C61" s="90">
        <f t="shared" si="4"/>
        <v>0</v>
      </c>
      <c r="D61" s="91">
        <f t="shared" ref="D61:E70" si="7">SUM(J61+L61+N61+P61+R61+T61+V61+X61+Z61+AB61+AD61+AF61+AH61+AJ61+AL61)</f>
        <v>0</v>
      </c>
      <c r="E61" s="2">
        <f t="shared" si="7"/>
        <v>0</v>
      </c>
      <c r="F61" s="80"/>
      <c r="G61" s="81"/>
      <c r="H61" s="80"/>
      <c r="I61" s="188"/>
      <c r="J61" s="3"/>
      <c r="K61" s="5"/>
      <c r="L61" s="3"/>
      <c r="M61" s="5"/>
      <c r="N61" s="3"/>
      <c r="O61" s="5"/>
      <c r="P61" s="3"/>
      <c r="Q61" s="5"/>
      <c r="R61" s="3"/>
      <c r="S61" s="5"/>
      <c r="T61" s="3"/>
      <c r="U61" s="5"/>
      <c r="V61" s="3"/>
      <c r="W61" s="5"/>
      <c r="X61" s="3"/>
      <c r="Y61" s="5"/>
      <c r="Z61" s="3"/>
      <c r="AA61" s="5"/>
      <c r="AB61" s="3"/>
      <c r="AC61" s="5"/>
      <c r="AD61" s="3"/>
      <c r="AE61" s="5"/>
      <c r="AF61" s="3"/>
      <c r="AG61" s="5"/>
      <c r="AH61" s="3"/>
      <c r="AI61" s="5"/>
      <c r="AJ61" s="3"/>
      <c r="AK61" s="5"/>
      <c r="AL61" s="3"/>
      <c r="AM61" s="5"/>
      <c r="AN61" s="183"/>
      <c r="AO61" s="6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40"/>
      <c r="BB61" s="40"/>
      <c r="CG61" s="42">
        <v>0</v>
      </c>
      <c r="CH61" s="42">
        <v>0</v>
      </c>
      <c r="CI61" s="42"/>
      <c r="CJ61" s="42"/>
      <c r="CK61" s="42"/>
      <c r="CL61" s="42"/>
    </row>
    <row r="62" spans="1:90" ht="16.149999999999999" customHeight="1" x14ac:dyDescent="0.2">
      <c r="A62" s="565"/>
      <c r="B62" s="459" t="s">
        <v>47</v>
      </c>
      <c r="C62" s="116">
        <f t="shared" si="4"/>
        <v>0</v>
      </c>
      <c r="D62" s="117">
        <f t="shared" si="7"/>
        <v>0</v>
      </c>
      <c r="E62" s="74">
        <f t="shared" si="7"/>
        <v>0</v>
      </c>
      <c r="F62" s="72"/>
      <c r="G62" s="73"/>
      <c r="H62" s="72"/>
      <c r="I62" s="190"/>
      <c r="J62" s="9"/>
      <c r="K62" s="11"/>
      <c r="L62" s="9"/>
      <c r="M62" s="11"/>
      <c r="N62" s="9"/>
      <c r="O62" s="11"/>
      <c r="P62" s="9"/>
      <c r="Q62" s="11"/>
      <c r="R62" s="9"/>
      <c r="S62" s="11"/>
      <c r="T62" s="9"/>
      <c r="U62" s="11"/>
      <c r="V62" s="9"/>
      <c r="W62" s="11"/>
      <c r="X62" s="9"/>
      <c r="Y62" s="11"/>
      <c r="Z62" s="9"/>
      <c r="AA62" s="11"/>
      <c r="AB62" s="9"/>
      <c r="AC62" s="11"/>
      <c r="AD62" s="9"/>
      <c r="AE62" s="11"/>
      <c r="AF62" s="9"/>
      <c r="AG62" s="11"/>
      <c r="AH62" s="9"/>
      <c r="AI62" s="11"/>
      <c r="AJ62" s="9"/>
      <c r="AK62" s="11"/>
      <c r="AL62" s="9"/>
      <c r="AM62" s="11"/>
      <c r="AN62" s="186"/>
      <c r="AO62" s="6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40"/>
      <c r="BB62" s="40"/>
      <c r="CG62" s="42">
        <v>0</v>
      </c>
      <c r="CH62" s="42">
        <v>0</v>
      </c>
      <c r="CI62" s="42"/>
      <c r="CJ62" s="42"/>
      <c r="CK62" s="42"/>
      <c r="CL62" s="42"/>
    </row>
    <row r="63" spans="1:90" ht="16.149999999999999" customHeight="1" x14ac:dyDescent="0.2">
      <c r="A63" s="671" t="s">
        <v>66</v>
      </c>
      <c r="B63" s="464" t="s">
        <v>35</v>
      </c>
      <c r="C63" s="90">
        <f t="shared" si="4"/>
        <v>0</v>
      </c>
      <c r="D63" s="91">
        <f t="shared" si="7"/>
        <v>0</v>
      </c>
      <c r="E63" s="2">
        <f t="shared" si="7"/>
        <v>0</v>
      </c>
      <c r="F63" s="80"/>
      <c r="G63" s="81"/>
      <c r="H63" s="80"/>
      <c r="I63" s="81"/>
      <c r="J63" s="3"/>
      <c r="K63" s="5"/>
      <c r="L63" s="3"/>
      <c r="M63" s="5"/>
      <c r="N63" s="3"/>
      <c r="O63" s="5"/>
      <c r="P63" s="3"/>
      <c r="Q63" s="5"/>
      <c r="R63" s="3"/>
      <c r="S63" s="5"/>
      <c r="T63" s="3"/>
      <c r="U63" s="5"/>
      <c r="V63" s="3"/>
      <c r="W63" s="5"/>
      <c r="X63" s="3"/>
      <c r="Y63" s="5"/>
      <c r="Z63" s="3"/>
      <c r="AA63" s="5"/>
      <c r="AB63" s="3"/>
      <c r="AC63" s="5"/>
      <c r="AD63" s="3"/>
      <c r="AE63" s="5"/>
      <c r="AF63" s="3"/>
      <c r="AG63" s="5"/>
      <c r="AH63" s="3"/>
      <c r="AI63" s="5"/>
      <c r="AJ63" s="3"/>
      <c r="AK63" s="5"/>
      <c r="AL63" s="3"/>
      <c r="AM63" s="5"/>
      <c r="AN63" s="183"/>
      <c r="AO63" s="6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40"/>
      <c r="BB63" s="40"/>
      <c r="CG63" s="42">
        <v>0</v>
      </c>
      <c r="CH63" s="42">
        <v>0</v>
      </c>
      <c r="CI63" s="42"/>
      <c r="CJ63" s="42"/>
      <c r="CK63" s="42"/>
      <c r="CL63" s="42"/>
    </row>
    <row r="64" spans="1:90" ht="16.149999999999999" customHeight="1" x14ac:dyDescent="0.2">
      <c r="A64" s="565"/>
      <c r="B64" s="460" t="s">
        <v>47</v>
      </c>
      <c r="C64" s="86">
        <f t="shared" si="4"/>
        <v>0</v>
      </c>
      <c r="D64" s="87">
        <f t="shared" si="7"/>
        <v>0</v>
      </c>
      <c r="E64" s="74">
        <f t="shared" si="7"/>
        <v>0</v>
      </c>
      <c r="F64" s="72"/>
      <c r="G64" s="73"/>
      <c r="H64" s="72"/>
      <c r="I64" s="73"/>
      <c r="J64" s="9"/>
      <c r="K64" s="11"/>
      <c r="L64" s="9"/>
      <c r="M64" s="11"/>
      <c r="N64" s="9"/>
      <c r="O64" s="11"/>
      <c r="P64" s="9"/>
      <c r="Q64" s="11"/>
      <c r="R64" s="9"/>
      <c r="S64" s="11"/>
      <c r="T64" s="9"/>
      <c r="U64" s="11"/>
      <c r="V64" s="9"/>
      <c r="W64" s="11"/>
      <c r="X64" s="9"/>
      <c r="Y64" s="11"/>
      <c r="Z64" s="9"/>
      <c r="AA64" s="11"/>
      <c r="AB64" s="9"/>
      <c r="AC64" s="11"/>
      <c r="AD64" s="9"/>
      <c r="AE64" s="11"/>
      <c r="AF64" s="9"/>
      <c r="AG64" s="11"/>
      <c r="AH64" s="9"/>
      <c r="AI64" s="11"/>
      <c r="AJ64" s="9"/>
      <c r="AK64" s="11"/>
      <c r="AL64" s="9"/>
      <c r="AM64" s="11"/>
      <c r="AN64" s="186"/>
      <c r="AO64" s="6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40"/>
      <c r="BB64" s="40"/>
      <c r="CG64" s="42">
        <v>0</v>
      </c>
      <c r="CH64" s="42">
        <v>0</v>
      </c>
      <c r="CI64" s="42"/>
      <c r="CJ64" s="42"/>
      <c r="CK64" s="42"/>
      <c r="CL64" s="42"/>
    </row>
    <row r="65" spans="1:90" ht="16.149999999999999" customHeight="1" x14ac:dyDescent="0.2">
      <c r="A65" s="671" t="s">
        <v>67</v>
      </c>
      <c r="B65" s="464" t="s">
        <v>35</v>
      </c>
      <c r="C65" s="90">
        <f t="shared" si="4"/>
        <v>0</v>
      </c>
      <c r="D65" s="91">
        <f t="shared" si="7"/>
        <v>0</v>
      </c>
      <c r="E65" s="2">
        <f t="shared" si="7"/>
        <v>0</v>
      </c>
      <c r="F65" s="80"/>
      <c r="G65" s="81"/>
      <c r="H65" s="80"/>
      <c r="I65" s="81"/>
      <c r="J65" s="3"/>
      <c r="K65" s="5"/>
      <c r="L65" s="3"/>
      <c r="M65" s="5"/>
      <c r="N65" s="3"/>
      <c r="O65" s="5"/>
      <c r="P65" s="3"/>
      <c r="Q65" s="5"/>
      <c r="R65" s="3"/>
      <c r="S65" s="5"/>
      <c r="T65" s="3"/>
      <c r="U65" s="5"/>
      <c r="V65" s="3"/>
      <c r="W65" s="5"/>
      <c r="X65" s="3"/>
      <c r="Y65" s="5"/>
      <c r="Z65" s="3"/>
      <c r="AA65" s="5"/>
      <c r="AB65" s="3"/>
      <c r="AC65" s="5"/>
      <c r="AD65" s="3"/>
      <c r="AE65" s="5"/>
      <c r="AF65" s="3"/>
      <c r="AG65" s="5"/>
      <c r="AH65" s="3"/>
      <c r="AI65" s="5"/>
      <c r="AJ65" s="3"/>
      <c r="AK65" s="5"/>
      <c r="AL65" s="3"/>
      <c r="AM65" s="5"/>
      <c r="AN65" s="183"/>
      <c r="AO65" s="6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40"/>
      <c r="BB65" s="40"/>
      <c r="CG65" s="42">
        <v>0</v>
      </c>
      <c r="CH65" s="42">
        <v>0</v>
      </c>
      <c r="CI65" s="42"/>
      <c r="CJ65" s="42"/>
      <c r="CK65" s="42"/>
      <c r="CL65" s="42"/>
    </row>
    <row r="66" spans="1:90" ht="16.149999999999999" customHeight="1" x14ac:dyDescent="0.2">
      <c r="A66" s="564"/>
      <c r="B66" s="459" t="s">
        <v>47</v>
      </c>
      <c r="C66" s="114">
        <f t="shared" si="4"/>
        <v>0</v>
      </c>
      <c r="D66" s="115">
        <f t="shared" si="7"/>
        <v>0</v>
      </c>
      <c r="E66" s="69">
        <f t="shared" si="7"/>
        <v>0</v>
      </c>
      <c r="F66" s="43"/>
      <c r="G66" s="44"/>
      <c r="H66" s="43"/>
      <c r="I66" s="44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7"/>
      <c r="AE66" s="8"/>
      <c r="AF66" s="7"/>
      <c r="AG66" s="8"/>
      <c r="AH66" s="7"/>
      <c r="AI66" s="8"/>
      <c r="AJ66" s="7"/>
      <c r="AK66" s="8"/>
      <c r="AL66" s="7"/>
      <c r="AM66" s="8"/>
      <c r="AN66" s="185"/>
      <c r="AO66" s="6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40"/>
      <c r="BB66" s="40"/>
      <c r="CG66" s="42">
        <v>0</v>
      </c>
      <c r="CH66" s="42">
        <v>0</v>
      </c>
      <c r="CI66" s="42"/>
      <c r="CJ66" s="42"/>
      <c r="CK66" s="42"/>
      <c r="CL66" s="42"/>
    </row>
    <row r="67" spans="1:90" ht="16.149999999999999" customHeight="1" x14ac:dyDescent="0.2">
      <c r="A67" s="564"/>
      <c r="B67" s="459" t="s">
        <v>36</v>
      </c>
      <c r="C67" s="114">
        <f t="shared" si="4"/>
        <v>0</v>
      </c>
      <c r="D67" s="115">
        <f t="shared" si="7"/>
        <v>0</v>
      </c>
      <c r="E67" s="69">
        <f t="shared" si="7"/>
        <v>0</v>
      </c>
      <c r="F67" s="43"/>
      <c r="G67" s="44"/>
      <c r="H67" s="43"/>
      <c r="I67" s="44"/>
      <c r="J67" s="7"/>
      <c r="K67" s="8"/>
      <c r="L67" s="7"/>
      <c r="M67" s="8"/>
      <c r="N67" s="7"/>
      <c r="O67" s="8"/>
      <c r="P67" s="7"/>
      <c r="Q67" s="8"/>
      <c r="R67" s="7"/>
      <c r="S67" s="8"/>
      <c r="T67" s="7"/>
      <c r="U67" s="8"/>
      <c r="V67" s="7"/>
      <c r="W67" s="8"/>
      <c r="X67" s="7"/>
      <c r="Y67" s="8"/>
      <c r="Z67" s="7"/>
      <c r="AA67" s="8"/>
      <c r="AB67" s="7"/>
      <c r="AC67" s="8"/>
      <c r="AD67" s="7"/>
      <c r="AE67" s="8"/>
      <c r="AF67" s="7"/>
      <c r="AG67" s="8"/>
      <c r="AH67" s="7"/>
      <c r="AI67" s="8"/>
      <c r="AJ67" s="7"/>
      <c r="AK67" s="8"/>
      <c r="AL67" s="7"/>
      <c r="AM67" s="8"/>
      <c r="AN67" s="185"/>
      <c r="AO67" s="6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40"/>
      <c r="BB67" s="40"/>
      <c r="CG67" s="42">
        <v>0</v>
      </c>
      <c r="CH67" s="42">
        <v>0</v>
      </c>
      <c r="CI67" s="42"/>
      <c r="CJ67" s="42"/>
      <c r="CK67" s="42"/>
      <c r="CL67" s="42"/>
    </row>
    <row r="68" spans="1:90" ht="16.149999999999999" customHeight="1" x14ac:dyDescent="0.2">
      <c r="A68" s="564"/>
      <c r="B68" s="459" t="s">
        <v>62</v>
      </c>
      <c r="C68" s="114">
        <f t="shared" si="4"/>
        <v>0</v>
      </c>
      <c r="D68" s="115">
        <f t="shared" si="7"/>
        <v>0</v>
      </c>
      <c r="E68" s="69">
        <f t="shared" si="7"/>
        <v>0</v>
      </c>
      <c r="F68" s="43"/>
      <c r="G68" s="44"/>
      <c r="H68" s="43"/>
      <c r="I68" s="44"/>
      <c r="J68" s="7"/>
      <c r="K68" s="8"/>
      <c r="L68" s="7"/>
      <c r="M68" s="8"/>
      <c r="N68" s="7"/>
      <c r="O68" s="8"/>
      <c r="P68" s="7"/>
      <c r="Q68" s="8"/>
      <c r="R68" s="7"/>
      <c r="S68" s="8"/>
      <c r="T68" s="7"/>
      <c r="U68" s="8"/>
      <c r="V68" s="7"/>
      <c r="W68" s="8"/>
      <c r="X68" s="7"/>
      <c r="Y68" s="8"/>
      <c r="Z68" s="7"/>
      <c r="AA68" s="8"/>
      <c r="AB68" s="7"/>
      <c r="AC68" s="8"/>
      <c r="AD68" s="7"/>
      <c r="AE68" s="8"/>
      <c r="AF68" s="7"/>
      <c r="AG68" s="8"/>
      <c r="AH68" s="7"/>
      <c r="AI68" s="8"/>
      <c r="AJ68" s="7"/>
      <c r="AK68" s="8"/>
      <c r="AL68" s="7"/>
      <c r="AM68" s="8"/>
      <c r="AN68" s="185"/>
      <c r="AO68" s="6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40"/>
      <c r="BB68" s="40"/>
      <c r="CG68" s="42">
        <v>0</v>
      </c>
      <c r="CH68" s="42">
        <v>0</v>
      </c>
      <c r="CI68" s="42"/>
      <c r="CJ68" s="42"/>
      <c r="CK68" s="42"/>
      <c r="CL68" s="42"/>
    </row>
    <row r="69" spans="1:90" ht="16.149999999999999" customHeight="1" x14ac:dyDescent="0.2">
      <c r="A69" s="564"/>
      <c r="B69" s="459" t="s">
        <v>39</v>
      </c>
      <c r="C69" s="114">
        <f t="shared" si="4"/>
        <v>0</v>
      </c>
      <c r="D69" s="115">
        <f t="shared" si="7"/>
        <v>0</v>
      </c>
      <c r="E69" s="69">
        <f t="shared" si="7"/>
        <v>0</v>
      </c>
      <c r="F69" s="43"/>
      <c r="G69" s="44"/>
      <c r="H69" s="43"/>
      <c r="I69" s="44"/>
      <c r="J69" s="7"/>
      <c r="K69" s="8"/>
      <c r="L69" s="7"/>
      <c r="M69" s="8"/>
      <c r="N69" s="7"/>
      <c r="O69" s="8"/>
      <c r="P69" s="7"/>
      <c r="Q69" s="8"/>
      <c r="R69" s="7"/>
      <c r="S69" s="8"/>
      <c r="T69" s="7"/>
      <c r="U69" s="8"/>
      <c r="V69" s="7"/>
      <c r="W69" s="8"/>
      <c r="X69" s="7"/>
      <c r="Y69" s="8"/>
      <c r="Z69" s="7"/>
      <c r="AA69" s="8"/>
      <c r="AB69" s="7"/>
      <c r="AC69" s="8"/>
      <c r="AD69" s="7"/>
      <c r="AE69" s="8"/>
      <c r="AF69" s="7"/>
      <c r="AG69" s="8"/>
      <c r="AH69" s="7"/>
      <c r="AI69" s="8"/>
      <c r="AJ69" s="7"/>
      <c r="AK69" s="8"/>
      <c r="AL69" s="7"/>
      <c r="AM69" s="8"/>
      <c r="AN69" s="185"/>
      <c r="AO69" s="6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40"/>
      <c r="BB69" s="40"/>
      <c r="CG69" s="42">
        <v>0</v>
      </c>
      <c r="CH69" s="42">
        <v>0</v>
      </c>
      <c r="CI69" s="42"/>
      <c r="CJ69" s="42"/>
      <c r="CK69" s="42"/>
      <c r="CL69" s="42"/>
    </row>
    <row r="70" spans="1:90" ht="16.149999999999999" customHeight="1" x14ac:dyDescent="0.2">
      <c r="A70" s="565"/>
      <c r="B70" s="460" t="s">
        <v>40</v>
      </c>
      <c r="C70" s="86">
        <f t="shared" si="4"/>
        <v>0</v>
      </c>
      <c r="D70" s="87">
        <f t="shared" si="7"/>
        <v>0</v>
      </c>
      <c r="E70" s="74">
        <f t="shared" si="7"/>
        <v>0</v>
      </c>
      <c r="F70" s="72"/>
      <c r="G70" s="73"/>
      <c r="H70" s="72"/>
      <c r="I70" s="73"/>
      <c r="J70" s="9"/>
      <c r="K70" s="11"/>
      <c r="L70" s="9"/>
      <c r="M70" s="11"/>
      <c r="N70" s="9"/>
      <c r="O70" s="11"/>
      <c r="P70" s="9"/>
      <c r="Q70" s="11"/>
      <c r="R70" s="9"/>
      <c r="S70" s="11"/>
      <c r="T70" s="9"/>
      <c r="U70" s="11"/>
      <c r="V70" s="9"/>
      <c r="W70" s="11"/>
      <c r="X70" s="9"/>
      <c r="Y70" s="11"/>
      <c r="Z70" s="9"/>
      <c r="AA70" s="11"/>
      <c r="AB70" s="9"/>
      <c r="AC70" s="11"/>
      <c r="AD70" s="9"/>
      <c r="AE70" s="11"/>
      <c r="AF70" s="9"/>
      <c r="AG70" s="11"/>
      <c r="AH70" s="9"/>
      <c r="AI70" s="11"/>
      <c r="AJ70" s="9"/>
      <c r="AK70" s="11"/>
      <c r="AL70" s="9"/>
      <c r="AM70" s="11"/>
      <c r="AN70" s="186"/>
      <c r="AO70" s="6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40"/>
      <c r="BB70" s="40"/>
      <c r="CG70" s="42">
        <v>0</v>
      </c>
      <c r="CH70" s="42">
        <v>0</v>
      </c>
      <c r="CI70" s="42"/>
      <c r="CJ70" s="42"/>
      <c r="CK70" s="42"/>
      <c r="CL70" s="42"/>
    </row>
    <row r="71" spans="1:90" ht="31.15" customHeight="1" x14ac:dyDescent="0.2">
      <c r="A71" s="366" t="s">
        <v>68</v>
      </c>
      <c r="B71" s="367"/>
      <c r="C71" s="367"/>
      <c r="D71" s="195"/>
      <c r="E71" s="195"/>
      <c r="F71" s="195"/>
      <c r="G71" s="196"/>
      <c r="H71" s="196"/>
      <c r="I71" s="196"/>
      <c r="J71" s="196"/>
      <c r="K71" s="197"/>
      <c r="L71" s="197"/>
      <c r="M71" s="49"/>
      <c r="N71" s="198"/>
      <c r="O71" s="157"/>
      <c r="P71" s="157"/>
      <c r="Q71" s="157"/>
      <c r="R71" s="157"/>
      <c r="S71" s="157"/>
      <c r="T71" s="157"/>
      <c r="U71" s="157"/>
      <c r="V71" s="175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77"/>
      <c r="AP71" s="177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CG71" s="42"/>
      <c r="CH71" s="42"/>
      <c r="CI71" s="42"/>
      <c r="CJ71" s="42"/>
      <c r="CK71" s="42"/>
      <c r="CL71" s="42"/>
    </row>
    <row r="72" spans="1:90" ht="31.15" customHeight="1" x14ac:dyDescent="0.2">
      <c r="A72" s="671" t="s">
        <v>69</v>
      </c>
      <c r="B72" s="691"/>
      <c r="C72" s="692" t="s">
        <v>70</v>
      </c>
      <c r="D72" s="693"/>
      <c r="E72" s="692" t="s">
        <v>71</v>
      </c>
      <c r="F72" s="611"/>
      <c r="G72" s="675" t="s">
        <v>72</v>
      </c>
      <c r="H72" s="693"/>
      <c r="I72" s="675" t="s">
        <v>73</v>
      </c>
      <c r="J72" s="693"/>
      <c r="K72" s="199"/>
      <c r="L72" s="49"/>
      <c r="M72" s="49"/>
      <c r="N72" s="49"/>
      <c r="O72" s="49"/>
      <c r="P72" s="49"/>
      <c r="Q72" s="157"/>
      <c r="R72" s="157"/>
      <c r="S72" s="157"/>
      <c r="T72" s="157"/>
      <c r="U72" s="157"/>
      <c r="V72" s="157"/>
      <c r="W72" s="157"/>
      <c r="X72" s="438"/>
      <c r="Y72" s="439"/>
      <c r="Z72" s="439"/>
      <c r="AA72" s="439"/>
      <c r="AB72" s="439"/>
      <c r="AC72" s="439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77"/>
      <c r="AP72" s="177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CG72" s="42"/>
      <c r="CH72" s="42"/>
      <c r="CI72" s="42"/>
      <c r="CJ72" s="42"/>
      <c r="CK72" s="42"/>
      <c r="CL72" s="42"/>
    </row>
    <row r="73" spans="1:90" ht="31.15" customHeight="1" x14ac:dyDescent="0.2">
      <c r="A73" s="608"/>
      <c r="B73" s="608"/>
      <c r="C73" s="202" t="s">
        <v>74</v>
      </c>
      <c r="D73" s="203" t="s">
        <v>75</v>
      </c>
      <c r="E73" s="202" t="s">
        <v>74</v>
      </c>
      <c r="F73" s="204" t="s">
        <v>75</v>
      </c>
      <c r="G73" s="440" t="s">
        <v>74</v>
      </c>
      <c r="H73" s="203" t="s">
        <v>75</v>
      </c>
      <c r="I73" s="440" t="s">
        <v>74</v>
      </c>
      <c r="J73" s="203" t="s">
        <v>75</v>
      </c>
      <c r="K73" s="50"/>
      <c r="L73" s="49"/>
      <c r="M73" s="49"/>
      <c r="N73" s="49"/>
      <c r="O73" s="49"/>
      <c r="P73" s="49"/>
      <c r="Q73" s="157"/>
      <c r="R73" s="157"/>
      <c r="S73" s="157"/>
      <c r="T73" s="157"/>
      <c r="U73" s="157"/>
      <c r="V73" s="157"/>
      <c r="W73" s="157"/>
      <c r="X73" s="438"/>
      <c r="Y73" s="439"/>
      <c r="Z73" s="439"/>
      <c r="AA73" s="439"/>
      <c r="AB73" s="439"/>
      <c r="AC73" s="439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77"/>
      <c r="AP73" s="177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CG73" s="42"/>
      <c r="CH73" s="42"/>
      <c r="CI73" s="42"/>
      <c r="CJ73" s="42"/>
      <c r="CK73" s="42"/>
      <c r="CL73" s="42"/>
    </row>
    <row r="74" spans="1:90" ht="16.149999999999999" customHeight="1" x14ac:dyDescent="0.2">
      <c r="A74" s="612" t="s">
        <v>76</v>
      </c>
      <c r="B74" s="612"/>
      <c r="C74" s="208"/>
      <c r="D74" s="209"/>
      <c r="E74" s="208"/>
      <c r="F74" s="210"/>
      <c r="G74" s="211"/>
      <c r="H74" s="209"/>
      <c r="I74" s="211"/>
      <c r="J74" s="209"/>
      <c r="K74" s="50"/>
      <c r="L74" s="49"/>
      <c r="M74" s="49"/>
      <c r="N74" s="49"/>
      <c r="O74" s="49"/>
      <c r="P74" s="49"/>
      <c r="Q74" s="157"/>
      <c r="R74" s="157"/>
      <c r="S74" s="157"/>
      <c r="T74" s="157"/>
      <c r="U74" s="157"/>
      <c r="V74" s="157"/>
      <c r="W74" s="157"/>
      <c r="X74" s="438"/>
      <c r="Y74" s="439"/>
      <c r="Z74" s="439"/>
      <c r="AA74" s="439"/>
      <c r="AB74" s="439"/>
      <c r="AC74" s="439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77"/>
      <c r="AP74" s="177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CG74" s="42"/>
      <c r="CH74" s="42"/>
      <c r="CI74" s="42"/>
      <c r="CJ74" s="42"/>
      <c r="CK74" s="42"/>
      <c r="CL74" s="42"/>
    </row>
    <row r="75" spans="1:90" ht="16.149999999999999" customHeight="1" x14ac:dyDescent="0.2">
      <c r="A75" s="613" t="s">
        <v>77</v>
      </c>
      <c r="B75" s="613"/>
      <c r="C75" s="213"/>
      <c r="D75" s="214"/>
      <c r="E75" s="213"/>
      <c r="F75" s="215"/>
      <c r="G75" s="216"/>
      <c r="H75" s="214"/>
      <c r="I75" s="216"/>
      <c r="J75" s="214"/>
      <c r="K75" s="50"/>
      <c r="L75" s="49"/>
      <c r="M75" s="49"/>
      <c r="N75" s="49"/>
      <c r="O75" s="49"/>
      <c r="P75" s="49"/>
      <c r="Q75" s="157"/>
      <c r="R75" s="157"/>
      <c r="S75" s="157"/>
      <c r="T75" s="157"/>
      <c r="U75" s="157"/>
      <c r="V75" s="157"/>
      <c r="W75" s="157"/>
      <c r="X75" s="438"/>
      <c r="Y75" s="439"/>
      <c r="Z75" s="439"/>
      <c r="AA75" s="439"/>
      <c r="AB75" s="439"/>
      <c r="AC75" s="439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77"/>
      <c r="AP75" s="177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CG75" s="42"/>
      <c r="CH75" s="42"/>
      <c r="CI75" s="42"/>
      <c r="CJ75" s="42"/>
      <c r="CK75" s="42"/>
      <c r="CL75" s="42"/>
    </row>
    <row r="76" spans="1:90" ht="16.149999999999999" customHeight="1" x14ac:dyDescent="0.2">
      <c r="A76" s="613" t="s">
        <v>78</v>
      </c>
      <c r="B76" s="613"/>
      <c r="C76" s="213"/>
      <c r="D76" s="214"/>
      <c r="E76" s="213"/>
      <c r="F76" s="215"/>
      <c r="G76" s="216"/>
      <c r="H76" s="214"/>
      <c r="I76" s="216"/>
      <c r="J76" s="214"/>
      <c r="K76" s="50"/>
      <c r="L76" s="49"/>
      <c r="M76" s="49"/>
      <c r="N76" s="49"/>
      <c r="O76" s="49"/>
      <c r="P76" s="49"/>
      <c r="Q76" s="157"/>
      <c r="R76" s="157"/>
      <c r="S76" s="157"/>
      <c r="T76" s="157"/>
      <c r="U76" s="157"/>
      <c r="V76" s="157"/>
      <c r="W76" s="157"/>
      <c r="X76" s="438"/>
      <c r="Y76" s="439"/>
      <c r="Z76" s="439"/>
      <c r="AA76" s="439"/>
      <c r="AB76" s="439"/>
      <c r="AC76" s="439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77"/>
      <c r="AP76" s="177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CG76" s="42"/>
      <c r="CH76" s="42"/>
      <c r="CI76" s="42"/>
      <c r="CJ76" s="42"/>
      <c r="CK76" s="42"/>
      <c r="CL76" s="42"/>
    </row>
    <row r="77" spans="1:90" ht="16.149999999999999" customHeight="1" x14ac:dyDescent="0.2">
      <c r="A77" s="614" t="s">
        <v>79</v>
      </c>
      <c r="B77" s="614"/>
      <c r="C77" s="9"/>
      <c r="D77" s="190"/>
      <c r="E77" s="9"/>
      <c r="F77" s="218"/>
      <c r="G77" s="12"/>
      <c r="H77" s="190"/>
      <c r="I77" s="12"/>
      <c r="J77" s="190"/>
      <c r="K77" s="50"/>
      <c r="L77" s="49"/>
      <c r="M77" s="49"/>
      <c r="N77" s="49"/>
      <c r="O77" s="49"/>
      <c r="P77" s="49"/>
      <c r="Q77" s="157"/>
      <c r="R77" s="157"/>
      <c r="S77" s="157"/>
      <c r="T77" s="157"/>
      <c r="U77" s="157"/>
      <c r="V77" s="157"/>
      <c r="W77" s="157"/>
      <c r="X77" s="438"/>
      <c r="Y77" s="439"/>
      <c r="Z77" s="439"/>
      <c r="AA77" s="439"/>
      <c r="AB77" s="439"/>
      <c r="AC77" s="439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77"/>
      <c r="AP77" s="177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CG77" s="42"/>
      <c r="CH77" s="42"/>
      <c r="CI77" s="42"/>
      <c r="CJ77" s="42"/>
      <c r="CK77" s="42"/>
      <c r="CL77" s="42"/>
    </row>
    <row r="78" spans="1:90" ht="31.15" customHeight="1" x14ac:dyDescent="0.2">
      <c r="A78" s="219" t="s">
        <v>80</v>
      </c>
      <c r="B78" s="220"/>
      <c r="C78" s="221"/>
      <c r="D78" s="221"/>
      <c r="E78" s="221"/>
      <c r="F78" s="221"/>
      <c r="G78" s="221"/>
      <c r="H78" s="221"/>
      <c r="I78" s="222"/>
      <c r="J78" s="220"/>
      <c r="K78" s="197"/>
      <c r="L78" s="197"/>
      <c r="M78" s="49"/>
      <c r="N78" s="223"/>
      <c r="O78" s="157"/>
      <c r="P78" s="157"/>
      <c r="Q78" s="157"/>
      <c r="R78" s="157"/>
      <c r="S78" s="157"/>
      <c r="T78" s="157"/>
      <c r="U78" s="157"/>
      <c r="V78" s="175"/>
      <c r="W78" s="157"/>
      <c r="X78" s="441"/>
      <c r="Y78" s="441"/>
      <c r="Z78" s="441"/>
      <c r="AA78" s="441"/>
      <c r="AB78" s="441"/>
      <c r="AC78" s="441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77"/>
      <c r="AP78" s="177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CG78" s="42"/>
      <c r="CH78" s="42"/>
      <c r="CI78" s="42"/>
      <c r="CJ78" s="42"/>
      <c r="CK78" s="42"/>
      <c r="CL78" s="42"/>
    </row>
    <row r="79" spans="1:90" ht="31.15" customHeight="1" x14ac:dyDescent="0.2">
      <c r="A79" s="130" t="s">
        <v>81</v>
      </c>
      <c r="B79" s="225"/>
      <c r="C79" s="225"/>
      <c r="D79" s="225"/>
      <c r="E79" s="226"/>
      <c r="F79" s="226"/>
      <c r="G79" s="226"/>
      <c r="H79" s="226"/>
      <c r="I79" s="227"/>
      <c r="J79" s="227"/>
      <c r="K79" s="228"/>
      <c r="L79" s="227"/>
      <c r="M79" s="229"/>
      <c r="N79" s="229"/>
      <c r="O79" s="157"/>
      <c r="P79" s="157"/>
      <c r="Q79" s="157"/>
      <c r="R79" s="157"/>
      <c r="S79" s="157"/>
      <c r="T79" s="157"/>
      <c r="U79" s="157"/>
      <c r="V79" s="438"/>
      <c r="W79" s="442"/>
      <c r="X79" s="441"/>
      <c r="Y79" s="441"/>
      <c r="Z79" s="441"/>
      <c r="AA79" s="441"/>
      <c r="AB79" s="441"/>
      <c r="AC79" s="441"/>
      <c r="AD79" s="157"/>
      <c r="AE79" s="157"/>
      <c r="AF79" s="157"/>
      <c r="AG79" s="157"/>
      <c r="AH79" s="441"/>
      <c r="AI79" s="441"/>
      <c r="AJ79" s="441"/>
      <c r="AK79" s="441"/>
      <c r="AL79" s="157"/>
      <c r="AM79" s="157"/>
      <c r="AN79" s="157"/>
      <c r="AO79" s="157"/>
      <c r="AP79" s="157"/>
      <c r="CG79" s="42"/>
      <c r="CH79" s="42"/>
      <c r="CI79" s="42"/>
      <c r="CJ79" s="42"/>
      <c r="CK79" s="42"/>
      <c r="CL79" s="42"/>
    </row>
    <row r="80" spans="1:90" ht="24.6" customHeight="1" x14ac:dyDescent="0.2">
      <c r="A80" s="671" t="s">
        <v>82</v>
      </c>
      <c r="B80" s="671" t="s">
        <v>83</v>
      </c>
      <c r="C80" s="672" t="s">
        <v>84</v>
      </c>
      <c r="D80" s="673" t="s">
        <v>85</v>
      </c>
      <c r="E80" s="444"/>
      <c r="F80" s="445"/>
      <c r="G80" s="446"/>
      <c r="H80" s="446"/>
      <c r="I80" s="157"/>
      <c r="J80" s="157"/>
      <c r="K80" s="157"/>
      <c r="L80" s="157"/>
      <c r="M80" s="157"/>
      <c r="N80" s="157"/>
      <c r="O80" s="157"/>
      <c r="P80" s="157"/>
      <c r="Q80" s="175"/>
      <c r="R80" s="157"/>
      <c r="S80" s="157"/>
      <c r="T80" s="157"/>
      <c r="U80" s="59"/>
      <c r="V80" s="447"/>
      <c r="W80" s="447"/>
      <c r="X80" s="60"/>
      <c r="Y80" s="60"/>
      <c r="Z80" s="235"/>
      <c r="AA80" s="235"/>
      <c r="AB80" s="235"/>
      <c r="AC80" s="157"/>
      <c r="AD80" s="157"/>
      <c r="AE80" s="157"/>
      <c r="AF80" s="157"/>
      <c r="AG80" s="59"/>
      <c r="AH80" s="447"/>
      <c r="AI80" s="447"/>
      <c r="AJ80" s="447"/>
      <c r="AK80" s="448"/>
      <c r="CG80" s="42"/>
      <c r="CH80" s="42"/>
      <c r="CI80" s="42"/>
      <c r="CJ80" s="42"/>
      <c r="CK80" s="42"/>
      <c r="CL80" s="42"/>
    </row>
    <row r="81" spans="1:90" ht="24.6" customHeight="1" x14ac:dyDescent="0.2">
      <c r="A81" s="565"/>
      <c r="B81" s="565"/>
      <c r="C81" s="616"/>
      <c r="D81" s="580"/>
      <c r="E81" s="56"/>
      <c r="F81" s="157"/>
      <c r="G81" s="157"/>
      <c r="H81" s="237"/>
      <c r="I81" s="238"/>
      <c r="J81" s="238"/>
      <c r="K81" s="157"/>
      <c r="L81" s="157"/>
      <c r="M81" s="157"/>
      <c r="N81" s="157"/>
      <c r="O81" s="157"/>
      <c r="P81" s="157"/>
      <c r="Q81" s="157"/>
      <c r="R81" s="157"/>
      <c r="S81" s="175"/>
      <c r="T81" s="157"/>
      <c r="U81" s="157"/>
      <c r="V81" s="441"/>
      <c r="W81" s="447"/>
      <c r="X81" s="447"/>
      <c r="Y81" s="447"/>
      <c r="Z81" s="447"/>
      <c r="AA81" s="447"/>
      <c r="AB81" s="441"/>
      <c r="AC81" s="157"/>
      <c r="AD81" s="157"/>
      <c r="AE81" s="157"/>
      <c r="AF81" s="157"/>
      <c r="AG81" s="157"/>
      <c r="AH81" s="441"/>
      <c r="AI81" s="447"/>
      <c r="AJ81" s="447"/>
      <c r="AK81" s="448"/>
      <c r="CG81" s="42"/>
      <c r="CH81" s="42"/>
      <c r="CI81" s="42"/>
      <c r="CJ81" s="42"/>
      <c r="CK81" s="42"/>
      <c r="CL81" s="42"/>
    </row>
    <row r="82" spans="1:90" ht="16.149999999999999" customHeight="1" x14ac:dyDescent="0.2">
      <c r="A82" s="239" t="s">
        <v>86</v>
      </c>
      <c r="B82" s="240">
        <v>93</v>
      </c>
      <c r="C82" s="241">
        <v>9</v>
      </c>
      <c r="D82" s="242"/>
      <c r="E82" s="56"/>
      <c r="F82" s="157"/>
      <c r="G82" s="157"/>
      <c r="H82" s="237"/>
      <c r="I82" s="238"/>
      <c r="J82" s="238"/>
      <c r="K82" s="157"/>
      <c r="L82" s="157"/>
      <c r="M82" s="157"/>
      <c r="N82" s="157"/>
      <c r="O82" s="157"/>
      <c r="P82" s="157"/>
      <c r="Q82" s="157"/>
      <c r="R82" s="157"/>
      <c r="S82" s="175"/>
      <c r="T82" s="157"/>
      <c r="U82" s="157"/>
      <c r="V82" s="441"/>
      <c r="W82" s="447"/>
      <c r="X82" s="447"/>
      <c r="Y82" s="447"/>
      <c r="Z82" s="447"/>
      <c r="AA82" s="447"/>
      <c r="AB82" s="441"/>
      <c r="AC82" s="157"/>
      <c r="AD82" s="157"/>
      <c r="AE82" s="157"/>
      <c r="AF82" s="157"/>
      <c r="AG82" s="157"/>
      <c r="AH82" s="441"/>
      <c r="AI82" s="447"/>
      <c r="AJ82" s="447"/>
      <c r="AK82" s="448"/>
      <c r="CG82" s="42"/>
      <c r="CH82" s="42"/>
      <c r="CI82" s="42"/>
      <c r="CJ82" s="42"/>
      <c r="CK82" s="42"/>
      <c r="CL82" s="42"/>
    </row>
    <row r="83" spans="1:90" ht="16.149999999999999" customHeight="1" x14ac:dyDescent="0.2">
      <c r="A83" s="243" t="s">
        <v>87</v>
      </c>
      <c r="B83" s="244">
        <v>185</v>
      </c>
      <c r="C83" s="245">
        <v>33</v>
      </c>
      <c r="D83" s="246">
        <v>26</v>
      </c>
      <c r="E83" s="56"/>
      <c r="F83" s="157"/>
      <c r="G83" s="157"/>
      <c r="H83" s="237"/>
      <c r="I83" s="238"/>
      <c r="J83" s="238"/>
      <c r="K83" s="157"/>
      <c r="L83" s="157"/>
      <c r="M83" s="157"/>
      <c r="N83" s="157"/>
      <c r="O83" s="157"/>
      <c r="P83" s="157"/>
      <c r="Q83" s="157"/>
      <c r="R83" s="157"/>
      <c r="S83" s="175"/>
      <c r="T83" s="157"/>
      <c r="U83" s="157"/>
      <c r="V83" s="441"/>
      <c r="W83" s="447"/>
      <c r="X83" s="447"/>
      <c r="Y83" s="447"/>
      <c r="Z83" s="447"/>
      <c r="AA83" s="447"/>
      <c r="AB83" s="441"/>
      <c r="AC83" s="157"/>
      <c r="AD83" s="157"/>
      <c r="AE83" s="157"/>
      <c r="AF83" s="157"/>
      <c r="AG83" s="157"/>
      <c r="AH83" s="441"/>
      <c r="AI83" s="447"/>
      <c r="AJ83" s="447"/>
      <c r="AK83" s="448"/>
      <c r="CG83" s="42"/>
      <c r="CH83" s="42"/>
      <c r="CI83" s="42"/>
      <c r="CJ83" s="42"/>
      <c r="CK83" s="42"/>
      <c r="CL83" s="42"/>
    </row>
    <row r="84" spans="1:90" ht="27.75" customHeight="1" x14ac:dyDescent="0.2">
      <c r="A84" s="247" t="s">
        <v>88</v>
      </c>
      <c r="B84" s="248"/>
      <c r="C84" s="249"/>
      <c r="D84" s="250"/>
      <c r="E84" s="56"/>
      <c r="F84" s="157"/>
      <c r="G84" s="157"/>
      <c r="H84" s="237"/>
      <c r="I84" s="238"/>
      <c r="J84" s="238"/>
      <c r="K84" s="157"/>
      <c r="L84" s="157"/>
      <c r="M84" s="157"/>
      <c r="N84" s="157"/>
      <c r="O84" s="157"/>
      <c r="P84" s="157"/>
      <c r="Q84" s="157"/>
      <c r="R84" s="157"/>
      <c r="S84" s="175"/>
      <c r="T84" s="157"/>
      <c r="U84" s="157"/>
      <c r="V84" s="441"/>
      <c r="W84" s="447"/>
      <c r="X84" s="447"/>
      <c r="Y84" s="447"/>
      <c r="Z84" s="447"/>
      <c r="AA84" s="447"/>
      <c r="AB84" s="441"/>
      <c r="AC84" s="157"/>
      <c r="AD84" s="157"/>
      <c r="AE84" s="157"/>
      <c r="AF84" s="157"/>
      <c r="AG84" s="157"/>
      <c r="AH84" s="441"/>
      <c r="AI84" s="447"/>
      <c r="AJ84" s="447"/>
      <c r="AK84" s="448"/>
      <c r="CG84" s="42"/>
      <c r="CH84" s="42"/>
      <c r="CI84" s="42"/>
      <c r="CJ84" s="42"/>
      <c r="CK84" s="42"/>
      <c r="CL84" s="42"/>
    </row>
    <row r="85" spans="1:90" ht="27.75" customHeight="1" x14ac:dyDescent="0.2">
      <c r="A85" s="247" t="s">
        <v>89</v>
      </c>
      <c r="B85" s="248"/>
      <c r="C85" s="249"/>
      <c r="D85" s="250"/>
      <c r="E85" s="56"/>
      <c r="F85" s="157"/>
      <c r="G85" s="157"/>
      <c r="H85" s="237"/>
      <c r="I85" s="238"/>
      <c r="J85" s="238"/>
      <c r="K85" s="157"/>
      <c r="L85" s="157"/>
      <c r="M85" s="157"/>
      <c r="N85" s="157"/>
      <c r="O85" s="157"/>
      <c r="P85" s="157"/>
      <c r="Q85" s="157"/>
      <c r="R85" s="157"/>
      <c r="S85" s="175"/>
      <c r="T85" s="157"/>
      <c r="U85" s="157"/>
      <c r="V85" s="441"/>
      <c r="W85" s="447"/>
      <c r="X85" s="447"/>
      <c r="Y85" s="447"/>
      <c r="Z85" s="447"/>
      <c r="AA85" s="447"/>
      <c r="AB85" s="441"/>
      <c r="AC85" s="157"/>
      <c r="AD85" s="157"/>
      <c r="AE85" s="157"/>
      <c r="AF85" s="157"/>
      <c r="AG85" s="157"/>
      <c r="AH85" s="441"/>
      <c r="AI85" s="447"/>
      <c r="AJ85" s="447"/>
      <c r="AK85" s="448"/>
      <c r="CG85" s="42"/>
      <c r="CH85" s="42"/>
      <c r="CI85" s="42"/>
      <c r="CJ85" s="42"/>
      <c r="CK85" s="42"/>
      <c r="CL85" s="42"/>
    </row>
    <row r="86" spans="1:90" ht="18" customHeight="1" x14ac:dyDescent="0.2">
      <c r="A86" s="251" t="s">
        <v>90</v>
      </c>
      <c r="B86" s="248"/>
      <c r="C86" s="249"/>
      <c r="D86" s="250"/>
      <c r="E86" s="56"/>
      <c r="F86" s="157"/>
      <c r="G86" s="157"/>
      <c r="H86" s="237"/>
      <c r="I86" s="238"/>
      <c r="J86" s="238"/>
      <c r="K86" s="157"/>
      <c r="L86" s="157"/>
      <c r="M86" s="157"/>
      <c r="N86" s="157"/>
      <c r="O86" s="157"/>
      <c r="P86" s="157"/>
      <c r="Q86" s="157"/>
      <c r="R86" s="157"/>
      <c r="S86" s="175"/>
      <c r="T86" s="157"/>
      <c r="U86" s="157"/>
      <c r="V86" s="441"/>
      <c r="W86" s="447"/>
      <c r="X86" s="447"/>
      <c r="Y86" s="447"/>
      <c r="Z86" s="447"/>
      <c r="AA86" s="447"/>
      <c r="AB86" s="441"/>
      <c r="AC86" s="157"/>
      <c r="AD86" s="157"/>
      <c r="AE86" s="157"/>
      <c r="AF86" s="157"/>
      <c r="AG86" s="157"/>
      <c r="AH86" s="441"/>
      <c r="AI86" s="447"/>
      <c r="AJ86" s="447"/>
      <c r="AK86" s="448"/>
      <c r="CG86" s="42"/>
      <c r="CH86" s="42"/>
      <c r="CI86" s="42"/>
      <c r="CJ86" s="42"/>
      <c r="CK86" s="42"/>
      <c r="CL86" s="42"/>
    </row>
    <row r="87" spans="1:90" ht="27.75" customHeight="1" x14ac:dyDescent="0.2">
      <c r="A87" s="252" t="s">
        <v>91</v>
      </c>
      <c r="B87" s="248"/>
      <c r="C87" s="249"/>
      <c r="D87" s="250"/>
      <c r="E87" s="56"/>
      <c r="F87" s="157"/>
      <c r="G87" s="157"/>
      <c r="H87" s="237"/>
      <c r="I87" s="238"/>
      <c r="J87" s="238"/>
      <c r="K87" s="157"/>
      <c r="L87" s="157"/>
      <c r="M87" s="157"/>
      <c r="N87" s="157"/>
      <c r="O87" s="157"/>
      <c r="P87" s="157"/>
      <c r="Q87" s="157"/>
      <c r="R87" s="157"/>
      <c r="S87" s="175"/>
      <c r="T87" s="157"/>
      <c r="U87" s="157"/>
      <c r="V87" s="441"/>
      <c r="W87" s="447"/>
      <c r="X87" s="447"/>
      <c r="Y87" s="447"/>
      <c r="Z87" s="447"/>
      <c r="AA87" s="447"/>
      <c r="AB87" s="441"/>
      <c r="AC87" s="157"/>
      <c r="AD87" s="157"/>
      <c r="AE87" s="157"/>
      <c r="AF87" s="157"/>
      <c r="AG87" s="157"/>
      <c r="AH87" s="441"/>
      <c r="AI87" s="447"/>
      <c r="AJ87" s="447"/>
      <c r="AK87" s="448"/>
      <c r="CG87" s="42"/>
      <c r="CH87" s="42"/>
      <c r="CI87" s="42"/>
      <c r="CJ87" s="42"/>
      <c r="CK87" s="42"/>
      <c r="CL87" s="42"/>
    </row>
    <row r="88" spans="1:90" ht="27.75" customHeight="1" x14ac:dyDescent="0.2">
      <c r="A88" s="252" t="s">
        <v>92</v>
      </c>
      <c r="B88" s="248"/>
      <c r="C88" s="249"/>
      <c r="D88" s="250"/>
      <c r="E88" s="56"/>
      <c r="F88" s="157"/>
      <c r="G88" s="157"/>
      <c r="H88" s="237"/>
      <c r="I88" s="238"/>
      <c r="J88" s="238"/>
      <c r="K88" s="157"/>
      <c r="L88" s="157"/>
      <c r="M88" s="157"/>
      <c r="N88" s="157"/>
      <c r="O88" s="157"/>
      <c r="P88" s="157"/>
      <c r="Q88" s="157"/>
      <c r="R88" s="157"/>
      <c r="S88" s="175"/>
      <c r="T88" s="157"/>
      <c r="U88" s="157"/>
      <c r="V88" s="441"/>
      <c r="W88" s="447"/>
      <c r="X88" s="447"/>
      <c r="Y88" s="447"/>
      <c r="Z88" s="447"/>
      <c r="AA88" s="447"/>
      <c r="AB88" s="441"/>
      <c r="AC88" s="157"/>
      <c r="AD88" s="157"/>
      <c r="AE88" s="157"/>
      <c r="AF88" s="157"/>
      <c r="AG88" s="157"/>
      <c r="AH88" s="441"/>
      <c r="AI88" s="447"/>
      <c r="AJ88" s="253"/>
      <c r="AK88" s="254"/>
      <c r="CG88" s="42"/>
      <c r="CH88" s="42"/>
      <c r="CI88" s="42"/>
      <c r="CJ88" s="42"/>
      <c r="CK88" s="42"/>
      <c r="CL88" s="42"/>
    </row>
    <row r="89" spans="1:90" ht="27.75" customHeight="1" x14ac:dyDescent="0.2">
      <c r="A89" s="255" t="s">
        <v>93</v>
      </c>
      <c r="B89" s="256"/>
      <c r="C89" s="257"/>
      <c r="D89" s="258"/>
      <c r="E89" s="56"/>
      <c r="F89" s="157"/>
      <c r="G89" s="157"/>
      <c r="H89" s="237"/>
      <c r="I89" s="238"/>
      <c r="J89" s="238"/>
      <c r="K89" s="157"/>
      <c r="L89" s="157"/>
      <c r="M89" s="157"/>
      <c r="N89" s="157"/>
      <c r="O89" s="157"/>
      <c r="P89" s="157"/>
      <c r="Q89" s="157"/>
      <c r="R89" s="157"/>
      <c r="S89" s="175"/>
      <c r="T89" s="157"/>
      <c r="U89" s="157"/>
      <c r="V89" s="441"/>
      <c r="W89" s="447"/>
      <c r="X89" s="447"/>
      <c r="Y89" s="447"/>
      <c r="Z89" s="447"/>
      <c r="AA89" s="447"/>
      <c r="AB89" s="441"/>
      <c r="AC89" s="157"/>
      <c r="AD89" s="157"/>
      <c r="AE89" s="157"/>
      <c r="AF89" s="157"/>
      <c r="AG89" s="157"/>
      <c r="AH89" s="441"/>
      <c r="AI89" s="502"/>
      <c r="AJ89" s="447"/>
      <c r="AK89" s="448"/>
      <c r="AL89" s="448"/>
      <c r="AM89" s="448"/>
      <c r="AN89" s="448"/>
      <c r="AO89" s="448"/>
      <c r="AP89" s="448"/>
      <c r="AQ89" s="448"/>
      <c r="CG89" s="42"/>
      <c r="CH89" s="42"/>
      <c r="CI89" s="42"/>
      <c r="CJ89" s="42"/>
      <c r="CK89" s="42"/>
      <c r="CL89" s="42"/>
    </row>
    <row r="90" spans="1:90" ht="31.15" customHeight="1" x14ac:dyDescent="0.2">
      <c r="A90" s="260" t="s">
        <v>94</v>
      </c>
      <c r="B90" s="197"/>
      <c r="C90" s="197"/>
      <c r="D90" s="197"/>
      <c r="E90" s="144"/>
      <c r="F90" s="197"/>
      <c r="G90" s="197"/>
      <c r="H90" s="157"/>
      <c r="I90" s="157"/>
      <c r="J90" s="157"/>
      <c r="K90" s="23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438"/>
      <c r="W90" s="441"/>
      <c r="X90" s="441"/>
      <c r="Y90" s="441"/>
      <c r="Z90" s="441"/>
      <c r="AA90" s="441"/>
      <c r="AB90" s="441"/>
      <c r="AC90" s="157"/>
      <c r="AD90" s="157"/>
      <c r="AE90" s="157"/>
      <c r="AF90" s="157"/>
      <c r="AG90" s="157"/>
      <c r="AH90" s="157"/>
      <c r="AI90" s="157"/>
      <c r="AJ90" s="441"/>
      <c r="AK90" s="441"/>
      <c r="AL90" s="441"/>
      <c r="AM90" s="441"/>
      <c r="AN90" s="441"/>
      <c r="AO90" s="441"/>
      <c r="AP90" s="441"/>
      <c r="AQ90" s="448"/>
      <c r="CG90" s="42"/>
      <c r="CH90" s="42"/>
      <c r="CI90" s="42"/>
      <c r="CJ90" s="42"/>
      <c r="CK90" s="42"/>
      <c r="CL90" s="42"/>
    </row>
    <row r="91" spans="1:90" ht="16.149999999999999" customHeight="1" x14ac:dyDescent="0.2">
      <c r="A91" s="671" t="s">
        <v>95</v>
      </c>
      <c r="B91" s="671" t="s">
        <v>96</v>
      </c>
      <c r="C91" s="674" t="s">
        <v>97</v>
      </c>
      <c r="D91" s="675"/>
      <c r="E91" s="1"/>
      <c r="F91" s="49"/>
      <c r="G91" s="157"/>
      <c r="H91" s="157"/>
      <c r="I91" s="157"/>
      <c r="J91" s="237"/>
      <c r="K91" s="261"/>
      <c r="L91" s="238"/>
      <c r="M91" s="157"/>
      <c r="N91" s="157"/>
      <c r="O91" s="157"/>
      <c r="P91" s="157"/>
      <c r="Q91" s="157"/>
      <c r="R91" s="157"/>
      <c r="S91" s="157"/>
      <c r="T91" s="157"/>
      <c r="U91" s="175"/>
      <c r="V91" s="441"/>
      <c r="W91" s="441"/>
      <c r="X91" s="441"/>
      <c r="Y91" s="439"/>
      <c r="Z91" s="439"/>
      <c r="AA91" s="439"/>
      <c r="AB91" s="439"/>
      <c r="AC91" s="262"/>
      <c r="AD91" s="441"/>
      <c r="AE91" s="157"/>
      <c r="AF91" s="157"/>
      <c r="AG91" s="157"/>
      <c r="AH91" s="157"/>
      <c r="AI91" s="157"/>
      <c r="AJ91" s="441"/>
      <c r="AK91" s="439"/>
      <c r="AL91" s="439"/>
      <c r="AM91" s="439"/>
      <c r="AN91" s="439"/>
      <c r="AO91" s="439"/>
      <c r="AP91" s="439"/>
      <c r="AQ91" s="448"/>
      <c r="CG91" s="42"/>
      <c r="CH91" s="42"/>
      <c r="CI91" s="42"/>
      <c r="CJ91" s="42"/>
      <c r="CK91" s="42"/>
      <c r="CL91" s="42"/>
    </row>
    <row r="92" spans="1:90" ht="27.75" customHeight="1" x14ac:dyDescent="0.2">
      <c r="A92" s="565"/>
      <c r="B92" s="565"/>
      <c r="C92" s="202" t="s">
        <v>98</v>
      </c>
      <c r="D92" s="467" t="s">
        <v>99</v>
      </c>
      <c r="E92" s="1"/>
      <c r="F92" s="49"/>
      <c r="G92" s="157"/>
      <c r="H92" s="157"/>
      <c r="I92" s="157"/>
      <c r="J92" s="237"/>
      <c r="K92" s="261"/>
      <c r="L92" s="238"/>
      <c r="M92" s="157"/>
      <c r="N92" s="157"/>
      <c r="O92" s="157"/>
      <c r="P92" s="157"/>
      <c r="Q92" s="157"/>
      <c r="R92" s="157"/>
      <c r="S92" s="157"/>
      <c r="T92" s="157"/>
      <c r="U92" s="175"/>
      <c r="V92" s="441"/>
      <c r="W92" s="441"/>
      <c r="X92" s="441"/>
      <c r="Y92" s="439"/>
      <c r="Z92" s="439"/>
      <c r="AA92" s="439"/>
      <c r="AB92" s="439"/>
      <c r="AC92" s="262"/>
      <c r="AD92" s="441"/>
      <c r="AE92" s="157"/>
      <c r="AF92" s="157"/>
      <c r="AG92" s="157"/>
      <c r="AH92" s="157"/>
      <c r="AI92" s="157"/>
      <c r="AJ92" s="441"/>
      <c r="AK92" s="439"/>
      <c r="AL92" s="439"/>
      <c r="AM92" s="439"/>
      <c r="AN92" s="439"/>
      <c r="AO92" s="439"/>
      <c r="AP92" s="439"/>
      <c r="AQ92" s="448"/>
      <c r="CG92" s="42"/>
      <c r="CH92" s="42"/>
      <c r="CI92" s="42"/>
      <c r="CJ92" s="42"/>
      <c r="CK92" s="42"/>
      <c r="CL92" s="42"/>
    </row>
    <row r="93" spans="1:90" ht="16.149999999999999" customHeight="1" x14ac:dyDescent="0.2">
      <c r="A93" s="464" t="s">
        <v>100</v>
      </c>
      <c r="B93" s="22">
        <v>4</v>
      </c>
      <c r="C93" s="3"/>
      <c r="D93" s="4"/>
      <c r="E93" s="1"/>
      <c r="F93" s="49"/>
      <c r="G93" s="157"/>
      <c r="H93" s="157"/>
      <c r="I93" s="157"/>
      <c r="J93" s="237"/>
      <c r="K93" s="264"/>
      <c r="L93" s="238"/>
      <c r="M93" s="157"/>
      <c r="N93" s="157"/>
      <c r="O93" s="157"/>
      <c r="P93" s="157"/>
      <c r="Q93" s="157"/>
      <c r="R93" s="157"/>
      <c r="S93" s="157"/>
      <c r="T93" s="157"/>
      <c r="U93" s="175"/>
      <c r="V93" s="441"/>
      <c r="W93" s="441"/>
      <c r="X93" s="441"/>
      <c r="Y93" s="439"/>
      <c r="Z93" s="439"/>
      <c r="AA93" s="439"/>
      <c r="AB93" s="439"/>
      <c r="AC93" s="262"/>
      <c r="AD93" s="441"/>
      <c r="AE93" s="157"/>
      <c r="AF93" s="157"/>
      <c r="AG93" s="157"/>
      <c r="AH93" s="157"/>
      <c r="AI93" s="157"/>
      <c r="AJ93" s="441"/>
      <c r="AK93" s="439"/>
      <c r="AL93" s="439"/>
      <c r="AM93" s="439"/>
      <c r="AN93" s="439"/>
      <c r="AO93" s="439"/>
      <c r="AP93" s="439"/>
      <c r="AQ93" s="448"/>
      <c r="CG93" s="42"/>
      <c r="CH93" s="42"/>
      <c r="CI93" s="42"/>
      <c r="CJ93" s="42"/>
      <c r="CK93" s="42"/>
      <c r="CL93" s="42"/>
    </row>
    <row r="94" spans="1:90" ht="16.149999999999999" customHeight="1" x14ac:dyDescent="0.2">
      <c r="A94" s="459" t="s">
        <v>101</v>
      </c>
      <c r="B94" s="16"/>
      <c r="C94" s="7"/>
      <c r="D94" s="14"/>
      <c r="E94" s="1"/>
      <c r="F94" s="49"/>
      <c r="G94" s="157"/>
      <c r="H94" s="157"/>
      <c r="I94" s="157"/>
      <c r="J94" s="237"/>
      <c r="K94" s="264"/>
      <c r="L94" s="238"/>
      <c r="M94" s="157"/>
      <c r="N94" s="157"/>
      <c r="O94" s="157"/>
      <c r="P94" s="157"/>
      <c r="Q94" s="157"/>
      <c r="R94" s="157"/>
      <c r="S94" s="157"/>
      <c r="T94" s="157"/>
      <c r="U94" s="175"/>
      <c r="V94" s="441"/>
      <c r="W94" s="441"/>
      <c r="X94" s="441"/>
      <c r="Y94" s="439"/>
      <c r="Z94" s="439"/>
      <c r="AA94" s="439"/>
      <c r="AB94" s="439"/>
      <c r="AC94" s="262"/>
      <c r="AD94" s="441"/>
      <c r="AE94" s="157"/>
      <c r="AF94" s="157"/>
      <c r="AG94" s="157"/>
      <c r="AH94" s="157"/>
      <c r="AI94" s="157"/>
      <c r="AJ94" s="441"/>
      <c r="AK94" s="439"/>
      <c r="AL94" s="439"/>
      <c r="AM94" s="439"/>
      <c r="AN94" s="439"/>
      <c r="AO94" s="439"/>
      <c r="AP94" s="439"/>
      <c r="AQ94" s="448"/>
      <c r="CG94" s="42"/>
      <c r="CH94" s="42"/>
      <c r="CI94" s="42"/>
      <c r="CJ94" s="42"/>
      <c r="CK94" s="42"/>
      <c r="CL94" s="42"/>
    </row>
    <row r="95" spans="1:90" ht="16.149999999999999" customHeight="1" x14ac:dyDescent="0.2">
      <c r="A95" s="459" t="s">
        <v>102</v>
      </c>
      <c r="B95" s="16"/>
      <c r="C95" s="7"/>
      <c r="D95" s="14"/>
      <c r="E95" s="1"/>
      <c r="F95" s="49"/>
      <c r="G95" s="157"/>
      <c r="H95" s="157"/>
      <c r="I95" s="157"/>
      <c r="J95" s="157"/>
      <c r="K95" s="265"/>
      <c r="L95" s="238"/>
      <c r="M95" s="157"/>
      <c r="N95" s="157"/>
      <c r="O95" s="157"/>
      <c r="P95" s="157"/>
      <c r="Q95" s="157"/>
      <c r="R95" s="157"/>
      <c r="S95" s="157"/>
      <c r="T95" s="157"/>
      <c r="U95" s="175"/>
      <c r="V95" s="441"/>
      <c r="W95" s="441"/>
      <c r="X95" s="441"/>
      <c r="Y95" s="439"/>
      <c r="Z95" s="439"/>
      <c r="AA95" s="439"/>
      <c r="AB95" s="439"/>
      <c r="AC95" s="262"/>
      <c r="AD95" s="441"/>
      <c r="AE95" s="157"/>
      <c r="AF95" s="157"/>
      <c r="AG95" s="157"/>
      <c r="AH95" s="157"/>
      <c r="AI95" s="157"/>
      <c r="AJ95" s="441"/>
      <c r="AK95" s="439"/>
      <c r="AL95" s="439"/>
      <c r="AM95" s="439"/>
      <c r="AN95" s="439"/>
      <c r="AO95" s="439"/>
      <c r="AP95" s="439"/>
      <c r="AQ95" s="448"/>
      <c r="CG95" s="42"/>
      <c r="CH95" s="42"/>
      <c r="CI95" s="42"/>
      <c r="CJ95" s="42"/>
      <c r="CK95" s="42"/>
      <c r="CL95" s="42"/>
    </row>
    <row r="96" spans="1:90" ht="16.149999999999999" customHeight="1" x14ac:dyDescent="0.2">
      <c r="A96" s="459" t="s">
        <v>103</v>
      </c>
      <c r="B96" s="16"/>
      <c r="C96" s="7"/>
      <c r="D96" s="14"/>
      <c r="E96" s="1"/>
      <c r="F96" s="49"/>
      <c r="G96" s="157"/>
      <c r="H96" s="157"/>
      <c r="I96" s="157"/>
      <c r="J96" s="157"/>
      <c r="K96" s="265"/>
      <c r="L96" s="238"/>
      <c r="M96" s="157"/>
      <c r="N96" s="157"/>
      <c r="O96" s="157"/>
      <c r="P96" s="157"/>
      <c r="Q96" s="157"/>
      <c r="R96" s="157"/>
      <c r="S96" s="157"/>
      <c r="T96" s="157"/>
      <c r="U96" s="175"/>
      <c r="V96" s="441"/>
      <c r="W96" s="441"/>
      <c r="X96" s="441"/>
      <c r="Y96" s="439"/>
      <c r="Z96" s="439"/>
      <c r="AA96" s="439"/>
      <c r="AB96" s="439"/>
      <c r="AC96" s="262"/>
      <c r="AD96" s="441"/>
      <c r="AE96" s="157"/>
      <c r="AF96" s="157"/>
      <c r="AG96" s="157"/>
      <c r="AH96" s="157"/>
      <c r="AI96" s="157"/>
      <c r="AJ96" s="441"/>
      <c r="AK96" s="439"/>
      <c r="AL96" s="439"/>
      <c r="AM96" s="439"/>
      <c r="AN96" s="439"/>
      <c r="AO96" s="439"/>
      <c r="AP96" s="439"/>
      <c r="AQ96" s="448"/>
      <c r="CG96" s="42"/>
      <c r="CH96" s="42"/>
      <c r="CI96" s="42"/>
      <c r="CJ96" s="42"/>
      <c r="CK96" s="42"/>
      <c r="CL96" s="42"/>
    </row>
    <row r="97" spans="1:90" ht="16.149999999999999" customHeight="1" x14ac:dyDescent="0.2">
      <c r="A97" s="459" t="s">
        <v>104</v>
      </c>
      <c r="B97" s="16"/>
      <c r="C97" s="7"/>
      <c r="D97" s="14"/>
      <c r="E97" s="1"/>
      <c r="F97" s="49"/>
      <c r="G97" s="157"/>
      <c r="H97" s="157"/>
      <c r="I97" s="157"/>
      <c r="J97" s="157"/>
      <c r="K97" s="265"/>
      <c r="L97" s="238"/>
      <c r="M97" s="157"/>
      <c r="N97" s="157"/>
      <c r="O97" s="157"/>
      <c r="P97" s="157"/>
      <c r="Q97" s="157"/>
      <c r="R97" s="157"/>
      <c r="S97" s="157"/>
      <c r="T97" s="157"/>
      <c r="U97" s="175"/>
      <c r="V97" s="441"/>
      <c r="W97" s="441"/>
      <c r="X97" s="441"/>
      <c r="Y97" s="439"/>
      <c r="Z97" s="439"/>
      <c r="AA97" s="439"/>
      <c r="AB97" s="439"/>
      <c r="AC97" s="262"/>
      <c r="AD97" s="441"/>
      <c r="AE97" s="157"/>
      <c r="AF97" s="157"/>
      <c r="AG97" s="157"/>
      <c r="AH97" s="157"/>
      <c r="AI97" s="157"/>
      <c r="AJ97" s="441"/>
      <c r="AK97" s="439"/>
      <c r="AL97" s="439"/>
      <c r="AM97" s="439"/>
      <c r="AN97" s="439"/>
      <c r="AO97" s="439"/>
      <c r="AP97" s="439"/>
      <c r="AQ97" s="448"/>
      <c r="CG97" s="42"/>
      <c r="CH97" s="42"/>
      <c r="CI97" s="42"/>
      <c r="CJ97" s="42"/>
      <c r="CK97" s="42"/>
      <c r="CL97" s="42"/>
    </row>
    <row r="98" spans="1:90" ht="16.149999999999999" customHeight="1" x14ac:dyDescent="0.2">
      <c r="A98" s="466" t="s">
        <v>17</v>
      </c>
      <c r="B98" s="451">
        <f>SUM(B93:B97)</f>
        <v>4</v>
      </c>
      <c r="C98" s="268">
        <f>SUM(C93:C97)</f>
        <v>0</v>
      </c>
      <c r="D98" s="452">
        <f>SUM(D93:D97)</f>
        <v>0</v>
      </c>
      <c r="E98" s="1"/>
      <c r="F98" s="49"/>
      <c r="G98" s="157"/>
      <c r="H98" s="157"/>
      <c r="I98" s="157"/>
      <c r="J98" s="157"/>
      <c r="K98" s="265"/>
      <c r="L98" s="238"/>
      <c r="M98" s="157"/>
      <c r="N98" s="157"/>
      <c r="O98" s="157"/>
      <c r="P98" s="157"/>
      <c r="Q98" s="157"/>
      <c r="R98" s="157"/>
      <c r="S98" s="157"/>
      <c r="T98" s="157"/>
      <c r="U98" s="175"/>
      <c r="V98" s="441"/>
      <c r="W98" s="441"/>
      <c r="X98" s="441"/>
      <c r="Y98" s="439"/>
      <c r="Z98" s="439"/>
      <c r="AA98" s="439"/>
      <c r="AB98" s="439"/>
      <c r="AC98" s="262"/>
      <c r="AD98" s="441"/>
      <c r="AE98" s="157"/>
      <c r="AF98" s="157"/>
      <c r="AG98" s="157"/>
      <c r="AH98" s="157"/>
      <c r="AI98" s="157"/>
      <c r="AJ98" s="441"/>
      <c r="AK98" s="439"/>
      <c r="AL98" s="439"/>
      <c r="AM98" s="439"/>
      <c r="AN98" s="439"/>
      <c r="AO98" s="439"/>
      <c r="AP98" s="439"/>
      <c r="AQ98" s="448"/>
      <c r="CG98" s="42"/>
      <c r="CH98" s="42"/>
      <c r="CI98" s="42"/>
      <c r="CJ98" s="42"/>
      <c r="CK98" s="42"/>
      <c r="CL98" s="42"/>
    </row>
    <row r="99" spans="1:90" ht="31.15" customHeight="1" x14ac:dyDescent="0.2">
      <c r="A99" s="270" t="s">
        <v>105</v>
      </c>
      <c r="B99" s="271"/>
      <c r="C99" s="271"/>
      <c r="D99" s="271"/>
      <c r="E99" s="272"/>
      <c r="F99" s="272"/>
      <c r="G99" s="273"/>
      <c r="H99" s="273"/>
      <c r="I99" s="273"/>
      <c r="J99" s="88"/>
      <c r="K99" s="89"/>
      <c r="L99" s="88"/>
      <c r="M99" s="88"/>
      <c r="N99" s="157"/>
      <c r="O99" s="157"/>
      <c r="P99" s="157"/>
      <c r="Q99" s="157"/>
      <c r="R99" s="157"/>
      <c r="S99" s="157"/>
      <c r="T99" s="157"/>
      <c r="U99" s="438"/>
      <c r="V99" s="441"/>
      <c r="W99" s="441"/>
      <c r="X99" s="441"/>
      <c r="Y99" s="441"/>
      <c r="Z99" s="441"/>
      <c r="AA99" s="441"/>
      <c r="AB99" s="274"/>
      <c r="AC99" s="441"/>
      <c r="AD99" s="157"/>
      <c r="AE99" s="157"/>
      <c r="AF99" s="157"/>
      <c r="AG99" s="157"/>
      <c r="AH99" s="157"/>
      <c r="AI99" s="441"/>
      <c r="AJ99" s="441"/>
      <c r="AK99" s="441"/>
      <c r="AL99" s="441"/>
      <c r="AM99" s="441"/>
      <c r="AN99" s="441"/>
      <c r="AO99" s="441"/>
      <c r="AP99" s="448"/>
      <c r="CG99" s="42"/>
      <c r="CH99" s="42"/>
      <c r="CI99" s="42"/>
      <c r="CJ99" s="42"/>
      <c r="CK99" s="42"/>
      <c r="CL99" s="42"/>
    </row>
    <row r="100" spans="1:90" ht="16.149999999999999" customHeight="1" x14ac:dyDescent="0.2">
      <c r="A100" s="676" t="s">
        <v>19</v>
      </c>
      <c r="B100" s="677" t="s">
        <v>28</v>
      </c>
      <c r="C100" s="678"/>
      <c r="D100" s="679"/>
      <c r="E100" s="589" t="s">
        <v>29</v>
      </c>
      <c r="F100" s="590"/>
      <c r="G100" s="590"/>
      <c r="H100" s="590"/>
      <c r="I100" s="590"/>
      <c r="J100" s="590"/>
      <c r="K100" s="590"/>
      <c r="L100" s="590"/>
      <c r="M100" s="590"/>
      <c r="N100" s="454"/>
      <c r="O100" s="157"/>
      <c r="P100" s="157"/>
      <c r="Q100" s="157"/>
      <c r="R100" s="157"/>
      <c r="S100" s="157"/>
      <c r="T100" s="157"/>
      <c r="U100" s="157"/>
      <c r="V100" s="175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441"/>
      <c r="AK100" s="441"/>
      <c r="AL100" s="441"/>
      <c r="AM100" s="441"/>
      <c r="AN100" s="441"/>
      <c r="AO100" s="441"/>
      <c r="AP100" s="441"/>
      <c r="AQ100" s="448"/>
      <c r="CG100" s="42"/>
      <c r="CH100" s="42"/>
      <c r="CI100" s="42"/>
      <c r="CJ100" s="42"/>
      <c r="CK100" s="42"/>
      <c r="CL100" s="42"/>
    </row>
    <row r="101" spans="1:90" ht="16.149999999999999" customHeight="1" x14ac:dyDescent="0.2">
      <c r="A101" s="585"/>
      <c r="B101" s="589"/>
      <c r="C101" s="590"/>
      <c r="D101" s="591"/>
      <c r="E101" s="680" t="s">
        <v>22</v>
      </c>
      <c r="F101" s="681"/>
      <c r="G101" s="680" t="s">
        <v>23</v>
      </c>
      <c r="H101" s="681"/>
      <c r="I101" s="680" t="s">
        <v>24</v>
      </c>
      <c r="J101" s="681"/>
      <c r="K101" s="680" t="s">
        <v>21</v>
      </c>
      <c r="L101" s="681"/>
      <c r="M101" s="680" t="s">
        <v>20</v>
      </c>
      <c r="N101" s="681"/>
      <c r="O101" s="157"/>
      <c r="P101" s="157"/>
      <c r="Q101" s="157"/>
      <c r="R101" s="157"/>
      <c r="S101" s="157"/>
      <c r="T101" s="157"/>
      <c r="U101" s="157"/>
      <c r="V101" s="157"/>
      <c r="W101" s="175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441"/>
      <c r="AK101" s="441"/>
      <c r="AL101" s="441"/>
      <c r="AM101" s="441"/>
      <c r="AN101" s="441"/>
      <c r="AO101" s="441"/>
      <c r="AP101" s="441"/>
      <c r="AQ101" s="448"/>
      <c r="CG101" s="42"/>
      <c r="CH101" s="42"/>
      <c r="CI101" s="42"/>
      <c r="CJ101" s="42"/>
      <c r="CK101" s="42"/>
      <c r="CL101" s="42"/>
    </row>
    <row r="102" spans="1:90" ht="16.149999999999999" customHeight="1" x14ac:dyDescent="0.2">
      <c r="A102" s="569"/>
      <c r="B102" s="76" t="s">
        <v>14</v>
      </c>
      <c r="C102" s="13" t="s">
        <v>15</v>
      </c>
      <c r="D102" s="458" t="s">
        <v>16</v>
      </c>
      <c r="E102" s="32" t="s">
        <v>15</v>
      </c>
      <c r="F102" s="469" t="s">
        <v>16</v>
      </c>
      <c r="G102" s="32" t="s">
        <v>15</v>
      </c>
      <c r="H102" s="469" t="s">
        <v>16</v>
      </c>
      <c r="I102" s="32" t="s">
        <v>15</v>
      </c>
      <c r="J102" s="469" t="s">
        <v>16</v>
      </c>
      <c r="K102" s="32" t="s">
        <v>15</v>
      </c>
      <c r="L102" s="469" t="s">
        <v>16</v>
      </c>
      <c r="M102" s="32" t="s">
        <v>15</v>
      </c>
      <c r="N102" s="469" t="s">
        <v>16</v>
      </c>
      <c r="O102" s="276"/>
      <c r="P102" s="157"/>
      <c r="Q102" s="265"/>
      <c r="R102" s="157"/>
      <c r="S102" s="157"/>
      <c r="T102" s="157"/>
      <c r="U102" s="157"/>
      <c r="V102" s="157"/>
      <c r="W102" s="157"/>
      <c r="X102" s="157"/>
      <c r="Y102" s="157"/>
      <c r="Z102" s="157"/>
      <c r="AA102" s="175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CG102" s="42"/>
      <c r="CH102" s="42"/>
      <c r="CI102" s="42"/>
      <c r="CJ102" s="42"/>
      <c r="CK102" s="42"/>
      <c r="CL102" s="42"/>
    </row>
    <row r="103" spans="1:90" ht="16.149999999999999" customHeight="1" x14ac:dyDescent="0.2">
      <c r="A103" s="64" t="s">
        <v>106</v>
      </c>
      <c r="B103" s="90">
        <f>SUM(C103:D103)</f>
        <v>0</v>
      </c>
      <c r="C103" s="91">
        <f>SUM(E103+G103+I103+K103+M103)</f>
        <v>0</v>
      </c>
      <c r="D103" s="2">
        <f>SUM(F103+H103+J103+L103+N103)</f>
        <v>0</v>
      </c>
      <c r="E103" s="277"/>
      <c r="F103" s="278"/>
      <c r="G103" s="277"/>
      <c r="H103" s="278"/>
      <c r="I103" s="277"/>
      <c r="J103" s="279"/>
      <c r="K103" s="277"/>
      <c r="L103" s="279"/>
      <c r="M103" s="280"/>
      <c r="N103" s="279"/>
      <c r="O103" s="456"/>
      <c r="P103" s="157"/>
      <c r="Q103" s="265"/>
      <c r="R103" s="157"/>
      <c r="S103" s="157"/>
      <c r="T103" s="157"/>
      <c r="U103" s="157"/>
      <c r="V103" s="157"/>
      <c r="W103" s="157"/>
      <c r="X103" s="157"/>
      <c r="Y103" s="157"/>
      <c r="Z103" s="157"/>
      <c r="AA103" s="175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CG103" s="42"/>
      <c r="CH103" s="42"/>
      <c r="CI103" s="42"/>
      <c r="CJ103" s="42"/>
      <c r="CK103" s="42"/>
      <c r="CL103" s="42"/>
    </row>
    <row r="104" spans="1:90" ht="25.15" customHeight="1" x14ac:dyDescent="0.2">
      <c r="A104" s="17" t="s">
        <v>107</v>
      </c>
      <c r="B104" s="45">
        <f>SUM(C104:D104)</f>
        <v>0</v>
      </c>
      <c r="C104" s="46">
        <f>SUM(E104+G104+I104+K104+M104)</f>
        <v>0</v>
      </c>
      <c r="D104" s="70">
        <f>SUM(F104+H104+J104+L104+N104)</f>
        <v>0</v>
      </c>
      <c r="E104" s="282"/>
      <c r="F104" s="283"/>
      <c r="G104" s="282"/>
      <c r="H104" s="284"/>
      <c r="I104" s="282"/>
      <c r="J104" s="283"/>
      <c r="K104" s="282"/>
      <c r="L104" s="283"/>
      <c r="M104" s="285"/>
      <c r="N104" s="284"/>
      <c r="O104" s="456"/>
      <c r="P104" s="157"/>
      <c r="Q104" s="265"/>
      <c r="R104" s="157"/>
      <c r="S104" s="157"/>
      <c r="T104" s="157"/>
      <c r="U104" s="157"/>
      <c r="V104" s="157"/>
      <c r="W104" s="157"/>
      <c r="X104" s="157"/>
      <c r="Y104" s="157"/>
      <c r="Z104" s="157"/>
      <c r="AA104" s="175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CG104" s="42"/>
      <c r="CH104" s="42"/>
      <c r="CI104" s="42"/>
      <c r="CJ104" s="42"/>
      <c r="CK104" s="42"/>
      <c r="CL104" s="42"/>
    </row>
    <row r="105" spans="1:90" x14ac:dyDescent="0.2">
      <c r="A105" s="271"/>
      <c r="B105" s="157"/>
      <c r="C105" s="265"/>
      <c r="D105" s="157"/>
      <c r="E105" s="157"/>
      <c r="F105" s="157"/>
      <c r="G105" s="157"/>
      <c r="H105" s="157"/>
      <c r="I105" s="157"/>
      <c r="J105" s="157"/>
      <c r="K105" s="157"/>
      <c r="L105" s="157"/>
      <c r="M105" s="175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</row>
    <row r="106" spans="1:90" x14ac:dyDescent="0.2">
      <c r="O106" s="51"/>
      <c r="P106" s="51"/>
      <c r="Q106" s="51"/>
      <c r="R106" s="51"/>
      <c r="S106" s="51"/>
    </row>
    <row r="107" spans="1:90" x14ac:dyDescent="0.2">
      <c r="O107" s="51"/>
      <c r="P107" s="51"/>
      <c r="Q107" s="51"/>
      <c r="R107" s="51"/>
      <c r="S107" s="51"/>
    </row>
    <row r="108" spans="1:90" x14ac:dyDescent="0.2">
      <c r="O108" s="51"/>
      <c r="P108" s="51"/>
      <c r="Q108" s="51"/>
      <c r="R108" s="51"/>
      <c r="S108" s="51"/>
    </row>
    <row r="109" spans="1:90" x14ac:dyDescent="0.2">
      <c r="O109" s="51"/>
      <c r="P109" s="51"/>
      <c r="Q109" s="51"/>
      <c r="R109" s="51"/>
      <c r="S109" s="51"/>
    </row>
    <row r="110" spans="1:90" x14ac:dyDescent="0.2">
      <c r="O110" s="51"/>
      <c r="P110" s="51"/>
      <c r="Q110" s="51"/>
      <c r="R110" s="51"/>
      <c r="S110" s="51"/>
    </row>
    <row r="111" spans="1:90" x14ac:dyDescent="0.2">
      <c r="O111" s="51"/>
      <c r="P111" s="51"/>
      <c r="Q111" s="51"/>
      <c r="R111" s="51"/>
      <c r="S111" s="51"/>
    </row>
    <row r="185" spans="1:104" ht="14.25" customHeight="1" x14ac:dyDescent="0.2"/>
    <row r="186" spans="1:104" s="52" customFormat="1" ht="16.5" hidden="1" customHeight="1" x14ac:dyDescent="0.2">
      <c r="A186" s="52">
        <f>SUM(C23,C24:C26,C30,C43:C44,C49:C70,B103:B104,B82:D89,B98,C35:C38,C74:J77)</f>
        <v>1206</v>
      </c>
      <c r="B186" s="52">
        <f>SUM(CG8:CL104)</f>
        <v>0</v>
      </c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</row>
    <row r="187" spans="1:104" ht="16.5" customHeight="1" x14ac:dyDescent="0.2"/>
    <row r="188" spans="1:104" ht="15.6" customHeight="1" x14ac:dyDescent="0.2"/>
  </sheetData>
  <mergeCells count="124">
    <mergeCell ref="A80:A81"/>
    <mergeCell ref="B80:B81"/>
    <mergeCell ref="C80:C81"/>
    <mergeCell ref="D80:D81"/>
    <mergeCell ref="B91:B92"/>
    <mergeCell ref="C91:D91"/>
    <mergeCell ref="A100:A102"/>
    <mergeCell ref="B100:D101"/>
    <mergeCell ref="E100:M100"/>
    <mergeCell ref="E101:F101"/>
    <mergeCell ref="G101:H101"/>
    <mergeCell ref="I101:J101"/>
    <mergeCell ref="K101:L101"/>
    <mergeCell ref="M101:N101"/>
    <mergeCell ref="A91:A92"/>
    <mergeCell ref="A72:B73"/>
    <mergeCell ref="C72:D72"/>
    <mergeCell ref="E72:F72"/>
    <mergeCell ref="G72:H72"/>
    <mergeCell ref="I72:J72"/>
    <mergeCell ref="A74:B74"/>
    <mergeCell ref="A75:B75"/>
    <mergeCell ref="A76:B76"/>
    <mergeCell ref="A77:B77"/>
    <mergeCell ref="AN46:AN48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F28:AG28"/>
    <mergeCell ref="AH28:AI28"/>
    <mergeCell ref="AJ28:AK28"/>
    <mergeCell ref="AL28:AM28"/>
    <mergeCell ref="C40:E41"/>
    <mergeCell ref="F40:AM40"/>
    <mergeCell ref="AN40:AN42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13:A23"/>
    <mergeCell ref="A25:A26"/>
    <mergeCell ref="A28:A29"/>
    <mergeCell ref="B28:B29"/>
    <mergeCell ref="C28:E28"/>
    <mergeCell ref="F28:G28"/>
    <mergeCell ref="H28:I28"/>
    <mergeCell ref="J28:K28"/>
    <mergeCell ref="L28:M28"/>
    <mergeCell ref="A6:W6"/>
    <mergeCell ref="A10:A12"/>
    <mergeCell ref="B10:B12"/>
    <mergeCell ref="C10:E11"/>
    <mergeCell ref="F10:AM10"/>
    <mergeCell ref="AN10:AN12"/>
    <mergeCell ref="AO10:AO12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49:A54"/>
    <mergeCell ref="A55:A56"/>
    <mergeCell ref="A57:A60"/>
    <mergeCell ref="A61:A62"/>
    <mergeCell ref="A63:A64"/>
    <mergeCell ref="A65:A70"/>
    <mergeCell ref="C33:C34"/>
    <mergeCell ref="A33:A34"/>
    <mergeCell ref="B33:B34"/>
    <mergeCell ref="A35:A36"/>
    <mergeCell ref="A37:A38"/>
    <mergeCell ref="A40:B42"/>
    <mergeCell ref="A45:M45"/>
    <mergeCell ref="A46:B48"/>
    <mergeCell ref="C46:E47"/>
    <mergeCell ref="F46:AM46"/>
  </mergeCells>
  <dataValidations count="2">
    <dataValidation allowBlank="1" showInputMessage="1" showErrorMessage="1" errorTitle="ERROR" error="Por Favor ingrese solo Números." sqref="E105:N1048576 K71:N102 C78:D81 A1:A1048576 B98:D1048576 B90:D92 F31:AM42 F45:AN48 F71:J73 E78:J102 D1:E73 F27:AM29 O71:AN1048576 C39:C73 C1:C34 AN27:AN42 B31:B81 B1:B29 F23:AO23 AP1:XFD1048576 AO27:AO1048576 F1:AO12" xr:uid="{72EA49B2-40C9-4E27-B45A-456CA7E2E3A5}"/>
    <dataValidation type="whole" allowBlank="1" showInputMessage="1" showErrorMessage="1" errorTitle="Error de ingreso" error="Debe ingresar sólo números enteros positivos." sqref="F13:AO22 F24:AO26 B30 F30:AM30 F43:AN44 C35:C38 F49:AN70 C74:J77 B82:D89 B93:D97 E103:N104" xr:uid="{466C8547-ABDC-4500-87B1-386AA64F39DD}">
      <formula1>0</formula1>
      <formula2>1000000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A. Cisternas Ramírez</dc:creator>
  <cp:lastModifiedBy>Jose Albino   Munoz Mansilla</cp:lastModifiedBy>
  <dcterms:created xsi:type="dcterms:W3CDTF">2018-03-19T13:09:44Z</dcterms:created>
  <dcterms:modified xsi:type="dcterms:W3CDTF">2019-01-16T15:19:16Z</dcterms:modified>
</cp:coreProperties>
</file>