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033E654B-59EE-4EDF-B7CA-EBE94760D612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4" i="12" l="1"/>
  <c r="D114" i="12"/>
  <c r="C114" i="12" s="1"/>
  <c r="E113" i="12"/>
  <c r="C113" i="12" s="1"/>
  <c r="D113" i="12"/>
  <c r="E112" i="12"/>
  <c r="D112" i="12"/>
  <c r="C112" i="12" s="1"/>
  <c r="E111" i="12"/>
  <c r="D111" i="12"/>
  <c r="C111" i="12"/>
  <c r="E110" i="12"/>
  <c r="D110" i="12"/>
  <c r="C110" i="12" s="1"/>
  <c r="E109" i="12"/>
  <c r="C109" i="12" s="1"/>
  <c r="D109" i="12"/>
  <c r="E108" i="12"/>
  <c r="D108" i="12"/>
  <c r="C108" i="12" s="1"/>
  <c r="D102" i="12"/>
  <c r="C102" i="12"/>
  <c r="B102" i="12"/>
  <c r="D101" i="12"/>
  <c r="C101" i="12"/>
  <c r="B101" i="12" s="1"/>
  <c r="D100" i="12"/>
  <c r="B100" i="12" s="1"/>
  <c r="C100" i="12"/>
  <c r="F89" i="12"/>
  <c r="E89" i="12"/>
  <c r="D89" i="12"/>
  <c r="C89" i="12"/>
  <c r="B89" i="12"/>
  <c r="B82" i="12"/>
  <c r="B81" i="12"/>
  <c r="E77" i="12"/>
  <c r="D77" i="12"/>
  <c r="C77" i="12"/>
  <c r="E76" i="12"/>
  <c r="D76" i="12"/>
  <c r="C76" i="12" s="1"/>
  <c r="E75" i="12"/>
  <c r="C75" i="12" s="1"/>
  <c r="D75" i="12"/>
  <c r="E74" i="12"/>
  <c r="D74" i="12"/>
  <c r="C74" i="12" s="1"/>
  <c r="B69" i="12"/>
  <c r="CI61" i="12"/>
  <c r="CH61" i="12"/>
  <c r="CG61" i="12"/>
  <c r="CI60" i="12"/>
  <c r="CH60" i="12"/>
  <c r="CG60" i="12"/>
  <c r="B196" i="12" s="1"/>
  <c r="B56" i="12"/>
  <c r="B55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B53" i="12"/>
  <c r="B52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B46" i="12"/>
  <c r="B45" i="12"/>
  <c r="D41" i="12"/>
  <c r="C41" i="12"/>
  <c r="B41" i="12" s="1"/>
  <c r="D40" i="12"/>
  <c r="C40" i="12"/>
  <c r="B40" i="12"/>
  <c r="D39" i="12"/>
  <c r="C39" i="12"/>
  <c r="B39" i="12" s="1"/>
  <c r="D38" i="12"/>
  <c r="B38" i="12" s="1"/>
  <c r="C38" i="12"/>
  <c r="D37" i="12"/>
  <c r="C37" i="12"/>
  <c r="B37" i="12" s="1"/>
  <c r="D36" i="12"/>
  <c r="C36" i="12"/>
  <c r="B36" i="12"/>
  <c r="D35" i="12"/>
  <c r="C35" i="12"/>
  <c r="B35" i="12" s="1"/>
  <c r="D34" i="12"/>
  <c r="B34" i="12" s="1"/>
  <c r="C34" i="12"/>
  <c r="D33" i="12"/>
  <c r="C33" i="12"/>
  <c r="B33" i="12" s="1"/>
  <c r="D32" i="12"/>
  <c r="C32" i="12"/>
  <c r="B32" i="12"/>
  <c r="D31" i="12"/>
  <c r="C31" i="12"/>
  <c r="B31" i="12" s="1"/>
  <c r="D26" i="12"/>
  <c r="B26" i="12" s="1"/>
  <c r="C26" i="12"/>
  <c r="D25" i="12"/>
  <c r="C25" i="12"/>
  <c r="B25" i="12" s="1"/>
  <c r="D24" i="12"/>
  <c r="C24" i="12"/>
  <c r="B24" i="12"/>
  <c r="D23" i="12"/>
  <c r="C23" i="12"/>
  <c r="B23" i="12" s="1"/>
  <c r="D22" i="12"/>
  <c r="B22" i="12" s="1"/>
  <c r="C22" i="12"/>
  <c r="D21" i="12"/>
  <c r="C21" i="12"/>
  <c r="B21" i="12" s="1"/>
  <c r="D20" i="12"/>
  <c r="B20" i="12" s="1"/>
  <c r="D19" i="12"/>
  <c r="B19" i="12" s="1"/>
  <c r="D18" i="12"/>
  <c r="C18" i="12"/>
  <c r="B18" i="12"/>
  <c r="D17" i="12"/>
  <c r="C17" i="12"/>
  <c r="B17" i="12" s="1"/>
  <c r="D16" i="12"/>
  <c r="B16" i="12" s="1"/>
  <c r="C16" i="12"/>
  <c r="D15" i="12"/>
  <c r="C15" i="12"/>
  <c r="B15" i="12" s="1"/>
  <c r="D14" i="12"/>
  <c r="C14" i="12"/>
  <c r="B14" i="12"/>
  <c r="D13" i="12"/>
  <c r="C13" i="12"/>
  <c r="B13" i="12" s="1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A5" i="12"/>
  <c r="A4" i="12"/>
  <c r="A3" i="12"/>
  <c r="A2" i="12"/>
  <c r="B12" i="12" l="1"/>
  <c r="C12" i="12"/>
  <c r="E114" i="11"/>
  <c r="D114" i="11"/>
  <c r="C114" i="11" s="1"/>
  <c r="E113" i="11"/>
  <c r="D113" i="11"/>
  <c r="C113" i="11" s="1"/>
  <c r="E112" i="11"/>
  <c r="D112" i="11"/>
  <c r="C112" i="11"/>
  <c r="E111" i="11"/>
  <c r="C111" i="11" s="1"/>
  <c r="D111" i="11"/>
  <c r="E110" i="11"/>
  <c r="D110" i="11"/>
  <c r="C110" i="11" s="1"/>
  <c r="E109" i="11"/>
  <c r="D109" i="11"/>
  <c r="E108" i="11"/>
  <c r="D108" i="11"/>
  <c r="C108" i="11"/>
  <c r="D102" i="11"/>
  <c r="C102" i="11"/>
  <c r="D101" i="11"/>
  <c r="C101" i="11"/>
  <c r="B101" i="11" s="1"/>
  <c r="D100" i="11"/>
  <c r="C100" i="11"/>
  <c r="B100" i="11" s="1"/>
  <c r="F89" i="11"/>
  <c r="E89" i="11"/>
  <c r="D89" i="11"/>
  <c r="C89" i="11"/>
  <c r="B89" i="11"/>
  <c r="B82" i="11"/>
  <c r="B81" i="11"/>
  <c r="E77" i="11"/>
  <c r="D77" i="11"/>
  <c r="E76" i="11"/>
  <c r="D76" i="11"/>
  <c r="E75" i="11"/>
  <c r="D75" i="11"/>
  <c r="C75" i="11" s="1"/>
  <c r="E74" i="11"/>
  <c r="C74" i="11" s="1"/>
  <c r="D74" i="11"/>
  <c r="B69" i="11"/>
  <c r="CI61" i="11"/>
  <c r="CH61" i="11"/>
  <c r="CG61" i="11"/>
  <c r="CI60" i="11"/>
  <c r="CH60" i="11"/>
  <c r="CG60" i="11"/>
  <c r="B56" i="11"/>
  <c r="B55" i="11"/>
  <c r="B54" i="11" s="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3" i="11"/>
  <c r="B52" i="11"/>
  <c r="B51" i="11" s="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46" i="11"/>
  <c r="B45" i="11"/>
  <c r="D41" i="11"/>
  <c r="C41" i="11"/>
  <c r="B41" i="11"/>
  <c r="D40" i="11"/>
  <c r="C40" i="11"/>
  <c r="D39" i="11"/>
  <c r="C39" i="11"/>
  <c r="B39" i="11" s="1"/>
  <c r="D38" i="11"/>
  <c r="C38" i="11"/>
  <c r="B38" i="11" s="1"/>
  <c r="D37" i="11"/>
  <c r="C37" i="11"/>
  <c r="B37" i="11" s="1"/>
  <c r="D36" i="11"/>
  <c r="C36" i="11"/>
  <c r="D35" i="11"/>
  <c r="C35" i="11"/>
  <c r="D34" i="11"/>
  <c r="C34" i="11"/>
  <c r="B34" i="11" s="1"/>
  <c r="D33" i="11"/>
  <c r="B33" i="11" s="1"/>
  <c r="C33" i="11"/>
  <c r="D32" i="11"/>
  <c r="C32" i="11"/>
  <c r="D31" i="11"/>
  <c r="C31" i="11"/>
  <c r="B31" i="11" s="1"/>
  <c r="D26" i="11"/>
  <c r="C26" i="11"/>
  <c r="B26" i="11" s="1"/>
  <c r="D25" i="11"/>
  <c r="C25" i="11"/>
  <c r="B25" i="11"/>
  <c r="D24" i="11"/>
  <c r="B24" i="11" s="1"/>
  <c r="C24" i="11"/>
  <c r="D23" i="11"/>
  <c r="C23" i="11"/>
  <c r="B23" i="11" s="1"/>
  <c r="D22" i="11"/>
  <c r="C22" i="11"/>
  <c r="D21" i="11"/>
  <c r="C21" i="11"/>
  <c r="B21" i="11"/>
  <c r="D20" i="11"/>
  <c r="B20" i="11" s="1"/>
  <c r="D19" i="11"/>
  <c r="B19" i="11"/>
  <c r="D18" i="11"/>
  <c r="B18" i="11" s="1"/>
  <c r="C18" i="11"/>
  <c r="D17" i="11"/>
  <c r="C17" i="11"/>
  <c r="B17" i="11" s="1"/>
  <c r="D16" i="11"/>
  <c r="C16" i="11"/>
  <c r="D15" i="11"/>
  <c r="C15" i="11"/>
  <c r="B15" i="11"/>
  <c r="D14" i="11"/>
  <c r="C14" i="11"/>
  <c r="D13" i="11"/>
  <c r="C13" i="11"/>
  <c r="B13" i="11" s="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A5" i="11"/>
  <c r="A4" i="11"/>
  <c r="A3" i="11"/>
  <c r="A2" i="11"/>
  <c r="A196" i="12" l="1"/>
  <c r="D12" i="11"/>
  <c r="B32" i="11"/>
  <c r="B36" i="11"/>
  <c r="C77" i="11"/>
  <c r="C12" i="11"/>
  <c r="B14" i="11"/>
  <c r="B12" i="11" s="1"/>
  <c r="A196" i="11" s="1"/>
  <c r="B16" i="11"/>
  <c r="B22" i="11"/>
  <c r="B35" i="11"/>
  <c r="B40" i="11"/>
  <c r="B196" i="11"/>
  <c r="C76" i="11"/>
  <c r="B102" i="11"/>
  <c r="C109" i="11"/>
  <c r="E114" i="14"/>
  <c r="C114" i="14" s="1"/>
  <c r="D114" i="14"/>
  <c r="E113" i="14"/>
  <c r="D113" i="14"/>
  <c r="E112" i="14"/>
  <c r="C112" i="14" s="1"/>
  <c r="D112" i="14"/>
  <c r="E111" i="14"/>
  <c r="D111" i="14"/>
  <c r="C111" i="14" s="1"/>
  <c r="E110" i="14"/>
  <c r="C110" i="14" s="1"/>
  <c r="D110" i="14"/>
  <c r="E109" i="14"/>
  <c r="D109" i="14"/>
  <c r="E108" i="14"/>
  <c r="D108" i="14"/>
  <c r="C108" i="14"/>
  <c r="D102" i="14"/>
  <c r="C102" i="14"/>
  <c r="B102" i="14" s="1"/>
  <c r="D101" i="14"/>
  <c r="B101" i="14" s="1"/>
  <c r="C101" i="14"/>
  <c r="D100" i="14"/>
  <c r="C100" i="14"/>
  <c r="F89" i="14"/>
  <c r="E89" i="14"/>
  <c r="D89" i="14"/>
  <c r="C89" i="14"/>
  <c r="B89" i="14"/>
  <c r="B82" i="14"/>
  <c r="B81" i="14"/>
  <c r="E77" i="14"/>
  <c r="D77" i="14"/>
  <c r="C77" i="14" s="1"/>
  <c r="E76" i="14"/>
  <c r="C76" i="14" s="1"/>
  <c r="D76" i="14"/>
  <c r="E75" i="14"/>
  <c r="D75" i="14"/>
  <c r="E74" i="14"/>
  <c r="D74" i="14"/>
  <c r="C74" i="14"/>
  <c r="B69" i="14"/>
  <c r="CI61" i="14"/>
  <c r="CH61" i="14"/>
  <c r="CG61" i="14"/>
  <c r="CI60" i="14"/>
  <c r="CH60" i="14"/>
  <c r="CG60" i="14"/>
  <c r="B56" i="14"/>
  <c r="B54" i="14" s="1"/>
  <c r="B55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3" i="14"/>
  <c r="B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46" i="14"/>
  <c r="B45" i="14"/>
  <c r="D41" i="14"/>
  <c r="B41" i="14" s="1"/>
  <c r="C41" i="14"/>
  <c r="D40" i="14"/>
  <c r="C40" i="14"/>
  <c r="B40" i="14" s="1"/>
  <c r="D39" i="14"/>
  <c r="C39" i="14"/>
  <c r="D38" i="14"/>
  <c r="C38" i="14"/>
  <c r="B38" i="14" s="1"/>
  <c r="D37" i="14"/>
  <c r="C37" i="14"/>
  <c r="B37" i="14" s="1"/>
  <c r="D36" i="14"/>
  <c r="C36" i="14"/>
  <c r="D35" i="14"/>
  <c r="B35" i="14" s="1"/>
  <c r="C35" i="14"/>
  <c r="D34" i="14"/>
  <c r="C34" i="14"/>
  <c r="D33" i="14"/>
  <c r="C33" i="14"/>
  <c r="B33" i="14"/>
  <c r="D32" i="14"/>
  <c r="C32" i="14"/>
  <c r="B32" i="14" s="1"/>
  <c r="D31" i="14"/>
  <c r="C31" i="14"/>
  <c r="D26" i="14"/>
  <c r="C26" i="14"/>
  <c r="B26" i="14" s="1"/>
  <c r="D25" i="14"/>
  <c r="C25" i="14"/>
  <c r="B25" i="14" s="1"/>
  <c r="D24" i="14"/>
  <c r="C24" i="14"/>
  <c r="D23" i="14"/>
  <c r="B23" i="14" s="1"/>
  <c r="C23" i="14"/>
  <c r="D22" i="14"/>
  <c r="C22" i="14"/>
  <c r="D21" i="14"/>
  <c r="B21" i="14" s="1"/>
  <c r="C21" i="14"/>
  <c r="D20" i="14"/>
  <c r="B20" i="14"/>
  <c r="D19" i="14"/>
  <c r="B19" i="14"/>
  <c r="D18" i="14"/>
  <c r="C18" i="14"/>
  <c r="B18" i="14" s="1"/>
  <c r="D17" i="14"/>
  <c r="C17" i="14"/>
  <c r="D16" i="14"/>
  <c r="C16" i="14"/>
  <c r="B16" i="14" s="1"/>
  <c r="D15" i="14"/>
  <c r="C15" i="14"/>
  <c r="B15" i="14" s="1"/>
  <c r="D14" i="14"/>
  <c r="C14" i="14"/>
  <c r="D13" i="14"/>
  <c r="C13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C12" i="14"/>
  <c r="A5" i="14"/>
  <c r="A4" i="14"/>
  <c r="A3" i="14"/>
  <c r="A2" i="14"/>
  <c r="B22" i="14" l="1"/>
  <c r="B24" i="14"/>
  <c r="B31" i="14"/>
  <c r="B51" i="14"/>
  <c r="B196" i="14"/>
  <c r="B100" i="14"/>
  <c r="C113" i="14"/>
  <c r="D12" i="14"/>
  <c r="B14" i="14"/>
  <c r="B17" i="14"/>
  <c r="B34" i="14"/>
  <c r="B36" i="14"/>
  <c r="B39" i="14"/>
  <c r="C75" i="14"/>
  <c r="C109" i="14"/>
  <c r="B13" i="14"/>
  <c r="E114" i="10"/>
  <c r="D114" i="10"/>
  <c r="C114" i="10" s="1"/>
  <c r="E113" i="10"/>
  <c r="D113" i="10"/>
  <c r="C113" i="10"/>
  <c r="E112" i="10"/>
  <c r="D112" i="10"/>
  <c r="E111" i="10"/>
  <c r="D111" i="10"/>
  <c r="C111" i="10" s="1"/>
  <c r="E110" i="10"/>
  <c r="D110" i="10"/>
  <c r="C110" i="10" s="1"/>
  <c r="E109" i="10"/>
  <c r="C109" i="10" s="1"/>
  <c r="D109" i="10"/>
  <c r="E108" i="10"/>
  <c r="D108" i="10"/>
  <c r="D102" i="10"/>
  <c r="C102" i="10"/>
  <c r="B102" i="10" s="1"/>
  <c r="D101" i="10"/>
  <c r="C101" i="10"/>
  <c r="B101" i="10" s="1"/>
  <c r="D100" i="10"/>
  <c r="C100" i="10"/>
  <c r="B100" i="10"/>
  <c r="F89" i="10"/>
  <c r="E89" i="10"/>
  <c r="D89" i="10"/>
  <c r="C89" i="10"/>
  <c r="B89" i="10"/>
  <c r="B82" i="10"/>
  <c r="B81" i="10"/>
  <c r="E77" i="10"/>
  <c r="D77" i="10"/>
  <c r="E76" i="10"/>
  <c r="D76" i="10"/>
  <c r="C76" i="10"/>
  <c r="E75" i="10"/>
  <c r="D75" i="10"/>
  <c r="C75" i="10" s="1"/>
  <c r="E74" i="10"/>
  <c r="C74" i="10" s="1"/>
  <c r="D74" i="10"/>
  <c r="B69" i="10"/>
  <c r="CI61" i="10"/>
  <c r="CH61" i="10"/>
  <c r="CG61" i="10"/>
  <c r="CI60" i="10"/>
  <c r="CH60" i="10"/>
  <c r="CG60" i="10"/>
  <c r="B56" i="10"/>
  <c r="B55" i="10"/>
  <c r="B54" i="10" s="1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3" i="10"/>
  <c r="B52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46" i="10"/>
  <c r="B45" i="10"/>
  <c r="D41" i="10"/>
  <c r="C41" i="10"/>
  <c r="D40" i="10"/>
  <c r="C40" i="10"/>
  <c r="B40" i="10" s="1"/>
  <c r="D39" i="10"/>
  <c r="C39" i="10"/>
  <c r="B39" i="10" s="1"/>
  <c r="D38" i="10"/>
  <c r="B38" i="10" s="1"/>
  <c r="C38" i="10"/>
  <c r="D37" i="10"/>
  <c r="C37" i="10"/>
  <c r="D36" i="10"/>
  <c r="C36" i="10"/>
  <c r="B36" i="10" s="1"/>
  <c r="D35" i="10"/>
  <c r="C35" i="10"/>
  <c r="B35" i="10" s="1"/>
  <c r="D34" i="10"/>
  <c r="C34" i="10"/>
  <c r="B34" i="10"/>
  <c r="D33" i="10"/>
  <c r="C33" i="10"/>
  <c r="D32" i="10"/>
  <c r="C32" i="10"/>
  <c r="B32" i="10" s="1"/>
  <c r="D31" i="10"/>
  <c r="C31" i="10"/>
  <c r="B31" i="10" s="1"/>
  <c r="D26" i="10"/>
  <c r="B26" i="10" s="1"/>
  <c r="C26" i="10"/>
  <c r="D25" i="10"/>
  <c r="C25" i="10"/>
  <c r="D24" i="10"/>
  <c r="C24" i="10"/>
  <c r="B24" i="10" s="1"/>
  <c r="D23" i="10"/>
  <c r="C23" i="10"/>
  <c r="B23" i="10" s="1"/>
  <c r="D22" i="10"/>
  <c r="C22" i="10"/>
  <c r="B22" i="10"/>
  <c r="D21" i="10"/>
  <c r="C21" i="10"/>
  <c r="D20" i="10"/>
  <c r="B20" i="10"/>
  <c r="D19" i="10"/>
  <c r="B19" i="10"/>
  <c r="D18" i="10"/>
  <c r="C18" i="10"/>
  <c r="B18" i="10" s="1"/>
  <c r="D17" i="10"/>
  <c r="C17" i="10"/>
  <c r="B17" i="10" s="1"/>
  <c r="D16" i="10"/>
  <c r="B16" i="10" s="1"/>
  <c r="C16" i="10"/>
  <c r="D15" i="10"/>
  <c r="C15" i="10"/>
  <c r="D14" i="10"/>
  <c r="C14" i="10"/>
  <c r="B14" i="10" s="1"/>
  <c r="D13" i="10"/>
  <c r="C13" i="10"/>
  <c r="C12" i="10" s="1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A5" i="10"/>
  <c r="A4" i="10"/>
  <c r="A3" i="10"/>
  <c r="A2" i="10"/>
  <c r="B12" i="14" l="1"/>
  <c r="A196" i="14" s="1"/>
  <c r="B13" i="10"/>
  <c r="B12" i="10" s="1"/>
  <c r="A196" i="10" s="1"/>
  <c r="B21" i="10"/>
  <c r="B33" i="10"/>
  <c r="B41" i="10"/>
  <c r="B51" i="10"/>
  <c r="C77" i="10"/>
  <c r="C112" i="10"/>
  <c r="D12" i="10"/>
  <c r="B15" i="10"/>
  <c r="B25" i="10"/>
  <c r="B37" i="10"/>
  <c r="B196" i="10"/>
  <c r="C108" i="10"/>
  <c r="E114" i="8"/>
  <c r="D114" i="8"/>
  <c r="E113" i="8"/>
  <c r="C113" i="8" s="1"/>
  <c r="D113" i="8"/>
  <c r="E112" i="8"/>
  <c r="D112" i="8"/>
  <c r="C112" i="8" s="1"/>
  <c r="E111" i="8"/>
  <c r="D111" i="8"/>
  <c r="E110" i="8"/>
  <c r="D110" i="8"/>
  <c r="E109" i="8"/>
  <c r="D109" i="8"/>
  <c r="C109" i="8"/>
  <c r="E108" i="8"/>
  <c r="D108" i="8"/>
  <c r="C108" i="8" s="1"/>
  <c r="D102" i="8"/>
  <c r="C102" i="8"/>
  <c r="D101" i="8"/>
  <c r="C101" i="8"/>
  <c r="D100" i="8"/>
  <c r="B100" i="8" s="1"/>
  <c r="C100" i="8"/>
  <c r="F89" i="8"/>
  <c r="E89" i="8"/>
  <c r="D89" i="8"/>
  <c r="C89" i="8"/>
  <c r="B89" i="8"/>
  <c r="B82" i="8"/>
  <c r="B81" i="8"/>
  <c r="E77" i="8"/>
  <c r="D77" i="8"/>
  <c r="E76" i="8"/>
  <c r="D76" i="8"/>
  <c r="E75" i="8"/>
  <c r="D75" i="8"/>
  <c r="C75" i="8"/>
  <c r="E74" i="8"/>
  <c r="D74" i="8"/>
  <c r="C74" i="8" s="1"/>
  <c r="B69" i="8"/>
  <c r="CI61" i="8"/>
  <c r="CH61" i="8"/>
  <c r="CG61" i="8"/>
  <c r="CI60" i="8"/>
  <c r="CH60" i="8"/>
  <c r="CG60" i="8"/>
  <c r="B196" i="8" s="1"/>
  <c r="B56" i="8"/>
  <c r="B55" i="8"/>
  <c r="B54" i="8" s="1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3" i="8"/>
  <c r="B52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46" i="8"/>
  <c r="B45" i="8"/>
  <c r="D41" i="8"/>
  <c r="C41" i="8"/>
  <c r="B41" i="8" s="1"/>
  <c r="D40" i="8"/>
  <c r="C40" i="8"/>
  <c r="D39" i="8"/>
  <c r="C39" i="8"/>
  <c r="D38" i="8"/>
  <c r="B38" i="8" s="1"/>
  <c r="C38" i="8"/>
  <c r="D37" i="8"/>
  <c r="C37" i="8"/>
  <c r="B37" i="8" s="1"/>
  <c r="D36" i="8"/>
  <c r="C36" i="8"/>
  <c r="D35" i="8"/>
  <c r="C35" i="8"/>
  <c r="D34" i="8"/>
  <c r="C34" i="8"/>
  <c r="B34" i="8"/>
  <c r="D33" i="8"/>
  <c r="C33" i="8"/>
  <c r="B33" i="8" s="1"/>
  <c r="D32" i="8"/>
  <c r="C32" i="8"/>
  <c r="D31" i="8"/>
  <c r="C31" i="8"/>
  <c r="D26" i="8"/>
  <c r="B26" i="8" s="1"/>
  <c r="C26" i="8"/>
  <c r="D25" i="8"/>
  <c r="C25" i="8"/>
  <c r="B25" i="8" s="1"/>
  <c r="D24" i="8"/>
  <c r="C24" i="8"/>
  <c r="D23" i="8"/>
  <c r="C23" i="8"/>
  <c r="D22" i="8"/>
  <c r="C22" i="8"/>
  <c r="B22" i="8"/>
  <c r="D21" i="8"/>
  <c r="C21" i="8"/>
  <c r="B21" i="8" s="1"/>
  <c r="D20" i="8"/>
  <c r="B20" i="8" s="1"/>
  <c r="D19" i="8"/>
  <c r="B19" i="8"/>
  <c r="D18" i="8"/>
  <c r="C18" i="8"/>
  <c r="B18" i="8" s="1"/>
  <c r="D17" i="8"/>
  <c r="C17" i="8"/>
  <c r="B17" i="8" s="1"/>
  <c r="D16" i="8"/>
  <c r="C16" i="8"/>
  <c r="B16" i="8" s="1"/>
  <c r="D15" i="8"/>
  <c r="C15" i="8"/>
  <c r="B15" i="8"/>
  <c r="D14" i="8"/>
  <c r="C14" i="8"/>
  <c r="D13" i="8"/>
  <c r="C13" i="8"/>
  <c r="B13" i="8" s="1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5" i="8"/>
  <c r="A4" i="8"/>
  <c r="A3" i="8"/>
  <c r="A2" i="8"/>
  <c r="D12" i="8" l="1"/>
  <c r="B24" i="8"/>
  <c r="B31" i="8"/>
  <c r="B36" i="8"/>
  <c r="B39" i="8"/>
  <c r="C76" i="8"/>
  <c r="B102" i="8"/>
  <c r="C110" i="8"/>
  <c r="B14" i="8"/>
  <c r="B23" i="8"/>
  <c r="B12" i="8" s="1"/>
  <c r="B32" i="8"/>
  <c r="B35" i="8"/>
  <c r="B40" i="8"/>
  <c r="B51" i="8"/>
  <c r="C77" i="8"/>
  <c r="B101" i="8"/>
  <c r="C111" i="8"/>
  <c r="C114" i="8"/>
  <c r="C12" i="8"/>
  <c r="E114" i="9"/>
  <c r="D114" i="9"/>
  <c r="C114" i="9" s="1"/>
  <c r="E113" i="9"/>
  <c r="D113" i="9"/>
  <c r="C113" i="9" s="1"/>
  <c r="E112" i="9"/>
  <c r="C112" i="9" s="1"/>
  <c r="D112" i="9"/>
  <c r="E111" i="9"/>
  <c r="D111" i="9"/>
  <c r="C111" i="9" s="1"/>
  <c r="E110" i="9"/>
  <c r="D110" i="9"/>
  <c r="C110" i="9" s="1"/>
  <c r="E109" i="9"/>
  <c r="D109" i="9"/>
  <c r="C109" i="9" s="1"/>
  <c r="E108" i="9"/>
  <c r="D108" i="9"/>
  <c r="C108" i="9"/>
  <c r="D102" i="9"/>
  <c r="C102" i="9"/>
  <c r="B102" i="9" s="1"/>
  <c r="D101" i="9"/>
  <c r="C101" i="9"/>
  <c r="B101" i="9" s="1"/>
  <c r="D100" i="9"/>
  <c r="C100" i="9"/>
  <c r="B100" i="9" s="1"/>
  <c r="F89" i="9"/>
  <c r="E89" i="9"/>
  <c r="D89" i="9"/>
  <c r="C89" i="9"/>
  <c r="B89" i="9"/>
  <c r="B82" i="9"/>
  <c r="B81" i="9"/>
  <c r="E77" i="9"/>
  <c r="D77" i="9"/>
  <c r="C77" i="9" s="1"/>
  <c r="E76" i="9"/>
  <c r="D76" i="9"/>
  <c r="C76" i="9" s="1"/>
  <c r="E75" i="9"/>
  <c r="D75" i="9"/>
  <c r="C75" i="9" s="1"/>
  <c r="E74" i="9"/>
  <c r="D74" i="9"/>
  <c r="C74" i="9"/>
  <c r="B69" i="9"/>
  <c r="CI61" i="9"/>
  <c r="CH61" i="9"/>
  <c r="CG61" i="9"/>
  <c r="CI60" i="9"/>
  <c r="CH60" i="9"/>
  <c r="CG60" i="9"/>
  <c r="B56" i="9"/>
  <c r="B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3" i="9"/>
  <c r="B52" i="9"/>
  <c r="B51" i="9" s="1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46" i="9"/>
  <c r="B45" i="9"/>
  <c r="D41" i="9"/>
  <c r="B41" i="9" s="1"/>
  <c r="C41" i="9"/>
  <c r="D40" i="9"/>
  <c r="C40" i="9"/>
  <c r="B40" i="9" s="1"/>
  <c r="D39" i="9"/>
  <c r="C39" i="9"/>
  <c r="B39" i="9" s="1"/>
  <c r="D38" i="9"/>
  <c r="C38" i="9"/>
  <c r="B38" i="9" s="1"/>
  <c r="D37" i="9"/>
  <c r="C37" i="9"/>
  <c r="B37" i="9"/>
  <c r="D36" i="9"/>
  <c r="C36" i="9"/>
  <c r="B36" i="9" s="1"/>
  <c r="D35" i="9"/>
  <c r="C35" i="9"/>
  <c r="B35" i="9" s="1"/>
  <c r="D34" i="9"/>
  <c r="C34" i="9"/>
  <c r="B34" i="9" s="1"/>
  <c r="D33" i="9"/>
  <c r="B33" i="9" s="1"/>
  <c r="C33" i="9"/>
  <c r="D32" i="9"/>
  <c r="C32" i="9"/>
  <c r="B32" i="9" s="1"/>
  <c r="D31" i="9"/>
  <c r="C31" i="9"/>
  <c r="B31" i="9" s="1"/>
  <c r="D26" i="9"/>
  <c r="C26" i="9"/>
  <c r="B26" i="9" s="1"/>
  <c r="D25" i="9"/>
  <c r="C25" i="9"/>
  <c r="B25" i="9"/>
  <c r="D24" i="9"/>
  <c r="C24" i="9"/>
  <c r="B24" i="9" s="1"/>
  <c r="D23" i="9"/>
  <c r="C23" i="9"/>
  <c r="B23" i="9" s="1"/>
  <c r="D22" i="9"/>
  <c r="C22" i="9"/>
  <c r="B22" i="9" s="1"/>
  <c r="D21" i="9"/>
  <c r="B21" i="9" s="1"/>
  <c r="C21" i="9"/>
  <c r="D20" i="9"/>
  <c r="B20" i="9" s="1"/>
  <c r="D19" i="9"/>
  <c r="B19" i="9" s="1"/>
  <c r="D18" i="9"/>
  <c r="C18" i="9"/>
  <c r="D17" i="9"/>
  <c r="C17" i="9"/>
  <c r="D16" i="9"/>
  <c r="C16" i="9"/>
  <c r="B16" i="9"/>
  <c r="D15" i="9"/>
  <c r="C15" i="9"/>
  <c r="B15" i="9" s="1"/>
  <c r="D14" i="9"/>
  <c r="B14" i="9" s="1"/>
  <c r="C14" i="9"/>
  <c r="D13" i="9"/>
  <c r="C13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A5" i="9"/>
  <c r="A4" i="9"/>
  <c r="A3" i="9"/>
  <c r="A2" i="9"/>
  <c r="D12" i="9" l="1"/>
  <c r="B17" i="9"/>
  <c r="B54" i="9"/>
  <c r="B13" i="9"/>
  <c r="B12" i="9" s="1"/>
  <c r="B18" i="9"/>
  <c r="B196" i="9"/>
  <c r="A196" i="8"/>
  <c r="A196" i="9"/>
  <c r="C12" i="9"/>
  <c r="E114" i="7"/>
  <c r="D114" i="7"/>
  <c r="E113" i="7"/>
  <c r="D113" i="7"/>
  <c r="E112" i="7"/>
  <c r="D112" i="7"/>
  <c r="C112" i="7"/>
  <c r="E111" i="7"/>
  <c r="D111" i="7"/>
  <c r="E110" i="7"/>
  <c r="D110" i="7"/>
  <c r="C110" i="7" s="1"/>
  <c r="E109" i="7"/>
  <c r="D109" i="7"/>
  <c r="C109" i="7" s="1"/>
  <c r="E108" i="7"/>
  <c r="D108" i="7"/>
  <c r="C108" i="7" s="1"/>
  <c r="D102" i="7"/>
  <c r="B102" i="7" s="1"/>
  <c r="C102" i="7"/>
  <c r="D101" i="7"/>
  <c r="C101" i="7"/>
  <c r="D100" i="7"/>
  <c r="C100" i="7"/>
  <c r="F89" i="7"/>
  <c r="E89" i="7"/>
  <c r="D89" i="7"/>
  <c r="C89" i="7"/>
  <c r="B89" i="7"/>
  <c r="B82" i="7"/>
  <c r="B81" i="7"/>
  <c r="E77" i="7"/>
  <c r="D77" i="7"/>
  <c r="E76" i="7"/>
  <c r="D76" i="7"/>
  <c r="C76" i="7" s="1"/>
  <c r="E75" i="7"/>
  <c r="D75" i="7"/>
  <c r="C75" i="7" s="1"/>
  <c r="E74" i="7"/>
  <c r="D74" i="7"/>
  <c r="C74" i="7" s="1"/>
  <c r="B69" i="7"/>
  <c r="CI61" i="7"/>
  <c r="CH61" i="7"/>
  <c r="CG61" i="7"/>
  <c r="CI60" i="7"/>
  <c r="CH60" i="7"/>
  <c r="CG60" i="7"/>
  <c r="B56" i="7"/>
  <c r="B55" i="7"/>
  <c r="B54" i="7" s="1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3" i="7"/>
  <c r="B52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46" i="7"/>
  <c r="B45" i="7"/>
  <c r="D41" i="7"/>
  <c r="C41" i="7"/>
  <c r="B41" i="7" s="1"/>
  <c r="D40" i="7"/>
  <c r="B40" i="7" s="1"/>
  <c r="C40" i="7"/>
  <c r="D39" i="7"/>
  <c r="C39" i="7"/>
  <c r="D38" i="7"/>
  <c r="C38" i="7"/>
  <c r="D37" i="7"/>
  <c r="B37" i="7" s="1"/>
  <c r="C37" i="7"/>
  <c r="D36" i="7"/>
  <c r="C36" i="7"/>
  <c r="D35" i="7"/>
  <c r="C35" i="7"/>
  <c r="B35" i="7" s="1"/>
  <c r="D34" i="7"/>
  <c r="C34" i="7"/>
  <c r="B34" i="7" s="1"/>
  <c r="D33" i="7"/>
  <c r="C33" i="7"/>
  <c r="B33" i="7" s="1"/>
  <c r="D32" i="7"/>
  <c r="B32" i="7" s="1"/>
  <c r="C32" i="7"/>
  <c r="D31" i="7"/>
  <c r="C31" i="7"/>
  <c r="D26" i="7"/>
  <c r="B26" i="7" s="1"/>
  <c r="C26" i="7"/>
  <c r="D25" i="7"/>
  <c r="C25" i="7"/>
  <c r="B25" i="7" s="1"/>
  <c r="D24" i="7"/>
  <c r="B24" i="7" s="1"/>
  <c r="C24" i="7"/>
  <c r="D23" i="7"/>
  <c r="C23" i="7"/>
  <c r="D22" i="7"/>
  <c r="C22" i="7"/>
  <c r="B22" i="7"/>
  <c r="D21" i="7"/>
  <c r="C21" i="7"/>
  <c r="B21" i="7" s="1"/>
  <c r="D20" i="7"/>
  <c r="B20" i="7" s="1"/>
  <c r="D19" i="7"/>
  <c r="B19" i="7"/>
  <c r="D18" i="7"/>
  <c r="C18" i="7"/>
  <c r="D17" i="7"/>
  <c r="C17" i="7"/>
  <c r="B17" i="7" s="1"/>
  <c r="D16" i="7"/>
  <c r="C16" i="7"/>
  <c r="B16" i="7" s="1"/>
  <c r="D15" i="7"/>
  <c r="C15" i="7"/>
  <c r="B15" i="7"/>
  <c r="D14" i="7"/>
  <c r="C14" i="7"/>
  <c r="D13" i="7"/>
  <c r="C13" i="7"/>
  <c r="B13" i="7" s="1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5" i="7"/>
  <c r="A4" i="7"/>
  <c r="A3" i="7"/>
  <c r="A2" i="7"/>
  <c r="D12" i="7" l="1"/>
  <c r="B18" i="7"/>
  <c r="B31" i="7"/>
  <c r="B36" i="7"/>
  <c r="B38" i="7"/>
  <c r="B51" i="7"/>
  <c r="C77" i="7"/>
  <c r="B100" i="7"/>
  <c r="C114" i="7"/>
  <c r="B196" i="7"/>
  <c r="B14" i="7"/>
  <c r="B12" i="7" s="1"/>
  <c r="B23" i="7"/>
  <c r="B39" i="7"/>
  <c r="B101" i="7"/>
  <c r="C111" i="7"/>
  <c r="C113" i="7"/>
  <c r="C12" i="7"/>
  <c r="E114" i="6"/>
  <c r="D114" i="6"/>
  <c r="C114" i="6" s="1"/>
  <c r="E113" i="6"/>
  <c r="D113" i="6"/>
  <c r="E112" i="6"/>
  <c r="D112" i="6"/>
  <c r="C112" i="6" s="1"/>
  <c r="E111" i="6"/>
  <c r="D111" i="6"/>
  <c r="C111" i="6" s="1"/>
  <c r="E110" i="6"/>
  <c r="D110" i="6"/>
  <c r="E109" i="6"/>
  <c r="D109" i="6"/>
  <c r="E108" i="6"/>
  <c r="D108" i="6"/>
  <c r="D102" i="6"/>
  <c r="C102" i="6"/>
  <c r="D101" i="6"/>
  <c r="C101" i="6"/>
  <c r="B101" i="6" s="1"/>
  <c r="D100" i="6"/>
  <c r="C100" i="6"/>
  <c r="F89" i="6"/>
  <c r="E89" i="6"/>
  <c r="D89" i="6"/>
  <c r="C89" i="6"/>
  <c r="B89" i="6"/>
  <c r="B82" i="6"/>
  <c r="B81" i="6"/>
  <c r="E77" i="6"/>
  <c r="C77" i="6" s="1"/>
  <c r="D77" i="6"/>
  <c r="E76" i="6"/>
  <c r="D76" i="6"/>
  <c r="E75" i="6"/>
  <c r="D75" i="6"/>
  <c r="C75" i="6"/>
  <c r="E74" i="6"/>
  <c r="D74" i="6"/>
  <c r="C74" i="6" s="1"/>
  <c r="B69" i="6"/>
  <c r="CI61" i="6"/>
  <c r="CH61" i="6"/>
  <c r="CG61" i="6"/>
  <c r="CI60" i="6"/>
  <c r="CH60" i="6"/>
  <c r="CG60" i="6"/>
  <c r="B56" i="6"/>
  <c r="B55" i="6"/>
  <c r="B54" i="6" s="1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3" i="6"/>
  <c r="B51" i="6" s="1"/>
  <c r="B52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46" i="6"/>
  <c r="B45" i="6"/>
  <c r="D41" i="6"/>
  <c r="C41" i="6"/>
  <c r="D40" i="6"/>
  <c r="C40" i="6"/>
  <c r="D39" i="6"/>
  <c r="C39" i="6"/>
  <c r="D38" i="6"/>
  <c r="C38" i="6"/>
  <c r="B38" i="6" s="1"/>
  <c r="D37" i="6"/>
  <c r="C37" i="6"/>
  <c r="D36" i="6"/>
  <c r="C36" i="6"/>
  <c r="D35" i="6"/>
  <c r="C35" i="6"/>
  <c r="D34" i="6"/>
  <c r="C34" i="6"/>
  <c r="D33" i="6"/>
  <c r="C33" i="6"/>
  <c r="D32" i="6"/>
  <c r="B32" i="6" s="1"/>
  <c r="C32" i="6"/>
  <c r="D31" i="6"/>
  <c r="C31" i="6"/>
  <c r="D26" i="6"/>
  <c r="C26" i="6"/>
  <c r="D25" i="6"/>
  <c r="C25" i="6"/>
  <c r="D24" i="6"/>
  <c r="B24" i="6" s="1"/>
  <c r="C24" i="6"/>
  <c r="D23" i="6"/>
  <c r="C23" i="6"/>
  <c r="D22" i="6"/>
  <c r="C22" i="6"/>
  <c r="D21" i="6"/>
  <c r="C21" i="6"/>
  <c r="D20" i="6"/>
  <c r="B20" i="6" s="1"/>
  <c r="D19" i="6"/>
  <c r="B19" i="6" s="1"/>
  <c r="D18" i="6"/>
  <c r="B18" i="6" s="1"/>
  <c r="C18" i="6"/>
  <c r="D17" i="6"/>
  <c r="C17" i="6"/>
  <c r="D16" i="6"/>
  <c r="C16" i="6"/>
  <c r="D15" i="6"/>
  <c r="C15" i="6"/>
  <c r="D14" i="6"/>
  <c r="C14" i="6"/>
  <c r="D13" i="6"/>
  <c r="C13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A5" i="6"/>
  <c r="A4" i="6"/>
  <c r="A3" i="6"/>
  <c r="A2" i="6"/>
  <c r="B13" i="6" l="1"/>
  <c r="B15" i="6"/>
  <c r="B22" i="6"/>
  <c r="B26" i="6"/>
  <c r="B34" i="6"/>
  <c r="D12" i="6"/>
  <c r="A196" i="7"/>
  <c r="B14" i="6"/>
  <c r="B16" i="6"/>
  <c r="B23" i="6"/>
  <c r="B25" i="6"/>
  <c r="B35" i="6"/>
  <c r="B37" i="6"/>
  <c r="B40" i="6"/>
  <c r="B102" i="6"/>
  <c r="C109" i="6"/>
  <c r="B17" i="6"/>
  <c r="B31" i="6"/>
  <c r="B33" i="6"/>
  <c r="B36" i="6"/>
  <c r="C108" i="6"/>
  <c r="C110" i="6"/>
  <c r="C113" i="6"/>
  <c r="B21" i="6"/>
  <c r="B12" i="6" s="1"/>
  <c r="B39" i="6"/>
  <c r="B41" i="6"/>
  <c r="B196" i="6"/>
  <c r="C76" i="6"/>
  <c r="B100" i="6"/>
  <c r="C12" i="6"/>
  <c r="E114" i="5"/>
  <c r="D114" i="5"/>
  <c r="E113" i="5"/>
  <c r="D113" i="5"/>
  <c r="C113" i="5" s="1"/>
  <c r="E112" i="5"/>
  <c r="D112" i="5"/>
  <c r="E111" i="5"/>
  <c r="D111" i="5"/>
  <c r="E110" i="5"/>
  <c r="D110" i="5"/>
  <c r="C110" i="5" s="1"/>
  <c r="E109" i="5"/>
  <c r="D109" i="5"/>
  <c r="C109" i="5" s="1"/>
  <c r="E108" i="5"/>
  <c r="C108" i="5" s="1"/>
  <c r="D108" i="5"/>
  <c r="D102" i="5"/>
  <c r="C102" i="5"/>
  <c r="D101" i="5"/>
  <c r="B101" i="5" s="1"/>
  <c r="C101" i="5"/>
  <c r="D100" i="5"/>
  <c r="C100" i="5"/>
  <c r="B100" i="5" s="1"/>
  <c r="F89" i="5"/>
  <c r="E89" i="5"/>
  <c r="D89" i="5"/>
  <c r="C89" i="5"/>
  <c r="B89" i="5"/>
  <c r="B82" i="5"/>
  <c r="B81" i="5"/>
  <c r="E77" i="5"/>
  <c r="D77" i="5"/>
  <c r="E76" i="5"/>
  <c r="D76" i="5"/>
  <c r="E75" i="5"/>
  <c r="D75" i="5"/>
  <c r="E74" i="5"/>
  <c r="D74" i="5"/>
  <c r="B69" i="5"/>
  <c r="CI61" i="5"/>
  <c r="CH61" i="5"/>
  <c r="CG61" i="5"/>
  <c r="CI60" i="5"/>
  <c r="CH60" i="5"/>
  <c r="CG60" i="5"/>
  <c r="B56" i="5"/>
  <c r="B55" i="5"/>
  <c r="B54" i="5" s="1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3" i="5"/>
  <c r="B52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46" i="5"/>
  <c r="B45" i="5"/>
  <c r="D41" i="5"/>
  <c r="C41" i="5"/>
  <c r="D40" i="5"/>
  <c r="C40" i="5"/>
  <c r="D39" i="5"/>
  <c r="C39" i="5"/>
  <c r="B39" i="5" s="1"/>
  <c r="D38" i="5"/>
  <c r="C38" i="5"/>
  <c r="B38" i="5" s="1"/>
  <c r="D37" i="5"/>
  <c r="B37" i="5" s="1"/>
  <c r="C37" i="5"/>
  <c r="D36" i="5"/>
  <c r="C36" i="5"/>
  <c r="D35" i="5"/>
  <c r="B35" i="5" s="1"/>
  <c r="C35" i="5"/>
  <c r="D34" i="5"/>
  <c r="C34" i="5"/>
  <c r="B34" i="5" s="1"/>
  <c r="D33" i="5"/>
  <c r="C33" i="5"/>
  <c r="D32" i="5"/>
  <c r="C32" i="5"/>
  <c r="D31" i="5"/>
  <c r="C31" i="5"/>
  <c r="B31" i="5" s="1"/>
  <c r="D26" i="5"/>
  <c r="C26" i="5"/>
  <c r="B26" i="5" s="1"/>
  <c r="D25" i="5"/>
  <c r="B25" i="5" s="1"/>
  <c r="C25" i="5"/>
  <c r="D24" i="5"/>
  <c r="C24" i="5"/>
  <c r="D23" i="5"/>
  <c r="C23" i="5"/>
  <c r="B23" i="5"/>
  <c r="D22" i="5"/>
  <c r="C22" i="5"/>
  <c r="B22" i="5" s="1"/>
  <c r="D21" i="5"/>
  <c r="C21" i="5"/>
  <c r="D20" i="5"/>
  <c r="B20" i="5" s="1"/>
  <c r="D19" i="5"/>
  <c r="B19" i="5" s="1"/>
  <c r="D18" i="5"/>
  <c r="C18" i="5"/>
  <c r="D17" i="5"/>
  <c r="C17" i="5"/>
  <c r="D16" i="5"/>
  <c r="B16" i="5" s="1"/>
  <c r="C16" i="5"/>
  <c r="D15" i="5"/>
  <c r="C15" i="5"/>
  <c r="D14" i="5"/>
  <c r="C14" i="5"/>
  <c r="B14" i="5" s="1"/>
  <c r="D13" i="5"/>
  <c r="C13" i="5"/>
  <c r="B13" i="5" s="1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5" i="5"/>
  <c r="A4" i="5"/>
  <c r="A3" i="5"/>
  <c r="A2" i="5"/>
  <c r="B15" i="5" l="1"/>
  <c r="B17" i="5"/>
  <c r="B36" i="5"/>
  <c r="B51" i="5"/>
  <c r="C76" i="5"/>
  <c r="B102" i="5"/>
  <c r="C114" i="5"/>
  <c r="B24" i="5"/>
  <c r="C75" i="5"/>
  <c r="C77" i="5"/>
  <c r="D12" i="5"/>
  <c r="B196" i="5"/>
  <c r="B21" i="5"/>
  <c r="B33" i="5"/>
  <c r="B41" i="5"/>
  <c r="C112" i="5"/>
  <c r="C12" i="5"/>
  <c r="B18" i="5"/>
  <c r="B32" i="5"/>
  <c r="B40" i="5"/>
  <c r="C74" i="5"/>
  <c r="C111" i="5"/>
  <c r="A196" i="6"/>
  <c r="E114" i="4"/>
  <c r="C114" i="4" s="1"/>
  <c r="D114" i="4"/>
  <c r="E113" i="4"/>
  <c r="D113" i="4"/>
  <c r="C113" i="4" s="1"/>
  <c r="E112" i="4"/>
  <c r="D112" i="4"/>
  <c r="E111" i="4"/>
  <c r="D111" i="4"/>
  <c r="E110" i="4"/>
  <c r="D110" i="4"/>
  <c r="C110" i="4"/>
  <c r="E109" i="4"/>
  <c r="D109" i="4"/>
  <c r="E108" i="4"/>
  <c r="D108" i="4"/>
  <c r="D102" i="4"/>
  <c r="C102" i="4"/>
  <c r="D101" i="4"/>
  <c r="C101" i="4"/>
  <c r="D100" i="4"/>
  <c r="C100" i="4"/>
  <c r="F89" i="4"/>
  <c r="E89" i="4"/>
  <c r="D89" i="4"/>
  <c r="C89" i="4"/>
  <c r="B89" i="4"/>
  <c r="B82" i="4"/>
  <c r="B81" i="4"/>
  <c r="E77" i="4"/>
  <c r="D77" i="4"/>
  <c r="E76" i="4"/>
  <c r="D76" i="4"/>
  <c r="C76" i="4" s="1"/>
  <c r="E75" i="4"/>
  <c r="D75" i="4"/>
  <c r="C75" i="4"/>
  <c r="E74" i="4"/>
  <c r="D74" i="4"/>
  <c r="B69" i="4"/>
  <c r="CI61" i="4"/>
  <c r="CH61" i="4"/>
  <c r="CG61" i="4"/>
  <c r="CI60" i="4"/>
  <c r="CH60" i="4"/>
  <c r="CG60" i="4"/>
  <c r="B56" i="4"/>
  <c r="B55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3" i="4"/>
  <c r="B52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46" i="4"/>
  <c r="B45" i="4"/>
  <c r="D41" i="4"/>
  <c r="B41" i="4" s="1"/>
  <c r="C41" i="4"/>
  <c r="D40" i="4"/>
  <c r="C40" i="4"/>
  <c r="D39" i="4"/>
  <c r="C39" i="4"/>
  <c r="B39" i="4"/>
  <c r="D38" i="4"/>
  <c r="C38" i="4"/>
  <c r="D37" i="4"/>
  <c r="C37" i="4"/>
  <c r="D36" i="4"/>
  <c r="C36" i="4"/>
  <c r="D35" i="4"/>
  <c r="C35" i="4"/>
  <c r="B35" i="4" s="1"/>
  <c r="D34" i="4"/>
  <c r="C34" i="4"/>
  <c r="D33" i="4"/>
  <c r="C33" i="4"/>
  <c r="D32" i="4"/>
  <c r="C32" i="4"/>
  <c r="D31" i="4"/>
  <c r="C31" i="4"/>
  <c r="B31" i="4"/>
  <c r="D26" i="4"/>
  <c r="C26" i="4"/>
  <c r="D25" i="4"/>
  <c r="C25" i="4"/>
  <c r="D24" i="4"/>
  <c r="C24" i="4"/>
  <c r="D23" i="4"/>
  <c r="C23" i="4"/>
  <c r="B23" i="4" s="1"/>
  <c r="D22" i="4"/>
  <c r="C22" i="4"/>
  <c r="D21" i="4"/>
  <c r="C21" i="4"/>
  <c r="D20" i="4"/>
  <c r="B20" i="4" s="1"/>
  <c r="D19" i="4"/>
  <c r="B19" i="4" s="1"/>
  <c r="D18" i="4"/>
  <c r="C18" i="4"/>
  <c r="D17" i="4"/>
  <c r="C17" i="4"/>
  <c r="B17" i="4"/>
  <c r="D16" i="4"/>
  <c r="C16" i="4"/>
  <c r="D15" i="4"/>
  <c r="C15" i="4"/>
  <c r="D14" i="4"/>
  <c r="C14" i="4"/>
  <c r="D13" i="4"/>
  <c r="C13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5" i="4"/>
  <c r="A4" i="4"/>
  <c r="A3" i="4"/>
  <c r="A2" i="4"/>
  <c r="B25" i="4" l="1"/>
  <c r="B16" i="4"/>
  <c r="B34" i="4"/>
  <c r="B38" i="4"/>
  <c r="B51" i="4"/>
  <c r="B100" i="4"/>
  <c r="B102" i="4"/>
  <c r="C109" i="4"/>
  <c r="B196" i="4"/>
  <c r="D12" i="4"/>
  <c r="B15" i="4"/>
  <c r="B22" i="4"/>
  <c r="B26" i="4"/>
  <c r="B33" i="4"/>
  <c r="B37" i="4"/>
  <c r="B54" i="4"/>
  <c r="C77" i="4"/>
  <c r="B101" i="4"/>
  <c r="C108" i="4"/>
  <c r="B12" i="5"/>
  <c r="A196" i="5" s="1"/>
  <c r="C12" i="4"/>
  <c r="B18" i="4"/>
  <c r="B32" i="4"/>
  <c r="B40" i="4"/>
  <c r="C74" i="4"/>
  <c r="C111" i="4"/>
  <c r="B14" i="4"/>
  <c r="B24" i="4"/>
  <c r="B36" i="4"/>
  <c r="B13" i="4"/>
  <c r="B12" i="4" s="1"/>
  <c r="A196" i="4" s="1"/>
  <c r="B21" i="4"/>
  <c r="C112" i="4"/>
  <c r="B88" i="3"/>
  <c r="C88" i="3"/>
  <c r="D88" i="3"/>
  <c r="E88" i="3"/>
  <c r="F88" i="3"/>
  <c r="C87" i="3"/>
  <c r="D87" i="3"/>
  <c r="E87" i="3"/>
  <c r="F87" i="3"/>
  <c r="B87" i="3"/>
  <c r="C82" i="3"/>
  <c r="D82" i="3"/>
  <c r="D81" i="3"/>
  <c r="C81" i="3"/>
  <c r="E114" i="2"/>
  <c r="D114" i="2"/>
  <c r="C114" i="2" s="1"/>
  <c r="E113" i="2"/>
  <c r="D113" i="2"/>
  <c r="C113" i="2" s="1"/>
  <c r="E112" i="2"/>
  <c r="D112" i="2"/>
  <c r="C112" i="2" s="1"/>
  <c r="E111" i="2"/>
  <c r="D111" i="2"/>
  <c r="E110" i="2"/>
  <c r="D110" i="2"/>
  <c r="E109" i="2"/>
  <c r="C109" i="2" s="1"/>
  <c r="D109" i="2"/>
  <c r="E108" i="2"/>
  <c r="D108" i="2"/>
  <c r="C108" i="2" s="1"/>
  <c r="D102" i="2"/>
  <c r="C102" i="2"/>
  <c r="D101" i="2"/>
  <c r="C101" i="2"/>
  <c r="B101" i="2" s="1"/>
  <c r="D100" i="2"/>
  <c r="C100" i="2"/>
  <c r="B100" i="2" s="1"/>
  <c r="F89" i="2"/>
  <c r="E89" i="2"/>
  <c r="D89" i="2"/>
  <c r="C89" i="2"/>
  <c r="B89" i="2"/>
  <c r="B82" i="2"/>
  <c r="B81" i="2"/>
  <c r="E77" i="2"/>
  <c r="C77" i="2" s="1"/>
  <c r="D77" i="2"/>
  <c r="E76" i="2"/>
  <c r="D76" i="2"/>
  <c r="E75" i="2"/>
  <c r="D75" i="2"/>
  <c r="C75" i="2"/>
  <c r="E74" i="2"/>
  <c r="D74" i="2"/>
  <c r="C74" i="2" s="1"/>
  <c r="B69" i="2"/>
  <c r="CI61" i="2"/>
  <c r="CH61" i="2"/>
  <c r="CG61" i="2"/>
  <c r="CI60" i="2"/>
  <c r="CH60" i="2"/>
  <c r="CG60" i="2"/>
  <c r="B56" i="2"/>
  <c r="B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3" i="2"/>
  <c r="B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46" i="2"/>
  <c r="B45" i="2"/>
  <c r="D41" i="2"/>
  <c r="C41" i="2"/>
  <c r="B41" i="2"/>
  <c r="D40" i="2"/>
  <c r="C40" i="2"/>
  <c r="D39" i="2"/>
  <c r="C39" i="2"/>
  <c r="B39" i="2" s="1"/>
  <c r="D38" i="2"/>
  <c r="C38" i="2"/>
  <c r="B38" i="2" s="1"/>
  <c r="D37" i="2"/>
  <c r="C37" i="2"/>
  <c r="D36" i="2"/>
  <c r="C36" i="2"/>
  <c r="D35" i="2"/>
  <c r="C35" i="2"/>
  <c r="D34" i="2"/>
  <c r="C34" i="2"/>
  <c r="D33" i="2"/>
  <c r="B33" i="2" s="1"/>
  <c r="C33" i="2"/>
  <c r="D32" i="2"/>
  <c r="C32" i="2"/>
  <c r="D31" i="2"/>
  <c r="C31" i="2"/>
  <c r="B31" i="2" s="1"/>
  <c r="D26" i="2"/>
  <c r="C26" i="2"/>
  <c r="B26" i="2" s="1"/>
  <c r="D25" i="2"/>
  <c r="C25" i="2"/>
  <c r="D24" i="2"/>
  <c r="C24" i="2"/>
  <c r="D23" i="2"/>
  <c r="C23" i="2"/>
  <c r="D22" i="2"/>
  <c r="C22" i="2"/>
  <c r="D21" i="2"/>
  <c r="C21" i="2"/>
  <c r="B21" i="2"/>
  <c r="D20" i="2"/>
  <c r="B20" i="2" s="1"/>
  <c r="D19" i="2"/>
  <c r="B19" i="2" s="1"/>
  <c r="D18" i="2"/>
  <c r="B18" i="2" s="1"/>
  <c r="C18" i="2"/>
  <c r="D17" i="2"/>
  <c r="C17" i="2"/>
  <c r="D16" i="2"/>
  <c r="C16" i="2"/>
  <c r="D15" i="2"/>
  <c r="C15" i="2"/>
  <c r="D14" i="2"/>
  <c r="C14" i="2"/>
  <c r="D13" i="2"/>
  <c r="C13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A5" i="2"/>
  <c r="A4" i="2"/>
  <c r="A3" i="2"/>
  <c r="A2" i="2"/>
  <c r="E114" i="1"/>
  <c r="D114" i="1"/>
  <c r="E113" i="1"/>
  <c r="D113" i="1"/>
  <c r="E112" i="1"/>
  <c r="D112" i="1"/>
  <c r="E111" i="1"/>
  <c r="D111" i="1"/>
  <c r="E110" i="1"/>
  <c r="D110" i="1"/>
  <c r="E109" i="1"/>
  <c r="D109" i="1"/>
  <c r="C109" i="1"/>
  <c r="E108" i="1"/>
  <c r="D108" i="1"/>
  <c r="C108" i="1" s="1"/>
  <c r="D102" i="1"/>
  <c r="B102" i="1" s="1"/>
  <c r="C102" i="1"/>
  <c r="D101" i="1"/>
  <c r="C101" i="1"/>
  <c r="D100" i="1"/>
  <c r="C100" i="1"/>
  <c r="F89" i="1"/>
  <c r="E89" i="1"/>
  <c r="D89" i="1"/>
  <c r="C89" i="1"/>
  <c r="B89" i="1"/>
  <c r="B82" i="1"/>
  <c r="B81" i="1"/>
  <c r="E77" i="1"/>
  <c r="D77" i="1"/>
  <c r="E76" i="1"/>
  <c r="D76" i="1"/>
  <c r="E75" i="1"/>
  <c r="D75" i="1"/>
  <c r="C75" i="1" s="1"/>
  <c r="E74" i="1"/>
  <c r="C74" i="1" s="1"/>
  <c r="D74" i="1"/>
  <c r="B69" i="1"/>
  <c r="CI61" i="1"/>
  <c r="CH61" i="1"/>
  <c r="CG61" i="1"/>
  <c r="CI60" i="1"/>
  <c r="CH60" i="1"/>
  <c r="CG60" i="1"/>
  <c r="B56" i="1"/>
  <c r="B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3" i="1"/>
  <c r="B52" i="1"/>
  <c r="B51" i="1" s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46" i="1"/>
  <c r="B45" i="1"/>
  <c r="D41" i="1"/>
  <c r="C41" i="1"/>
  <c r="D40" i="1"/>
  <c r="C40" i="1"/>
  <c r="D39" i="1"/>
  <c r="C39" i="1"/>
  <c r="D38" i="1"/>
  <c r="B38" i="1" s="1"/>
  <c r="C38" i="1"/>
  <c r="D37" i="1"/>
  <c r="C37" i="1"/>
  <c r="B37" i="1" s="1"/>
  <c r="D36" i="1"/>
  <c r="B36" i="1" s="1"/>
  <c r="C36" i="1"/>
  <c r="D35" i="1"/>
  <c r="C35" i="1"/>
  <c r="D34" i="1"/>
  <c r="B34" i="1" s="1"/>
  <c r="C34" i="1"/>
  <c r="D33" i="1"/>
  <c r="C33" i="1"/>
  <c r="D32" i="1"/>
  <c r="C32" i="1"/>
  <c r="D31" i="1"/>
  <c r="C31" i="1"/>
  <c r="D26" i="1"/>
  <c r="C26" i="1"/>
  <c r="B26" i="1"/>
  <c r="D25" i="1"/>
  <c r="C25" i="1"/>
  <c r="B25" i="1" s="1"/>
  <c r="D24" i="1"/>
  <c r="B24" i="1" s="1"/>
  <c r="C24" i="1"/>
  <c r="D23" i="1"/>
  <c r="C23" i="1"/>
  <c r="D22" i="1"/>
  <c r="B22" i="1" s="1"/>
  <c r="C22" i="1"/>
  <c r="D21" i="1"/>
  <c r="C21" i="1"/>
  <c r="D20" i="1"/>
  <c r="B20" i="1" s="1"/>
  <c r="D19" i="1"/>
  <c r="B19" i="1"/>
  <c r="D18" i="1"/>
  <c r="C18" i="1"/>
  <c r="D17" i="1"/>
  <c r="C17" i="1"/>
  <c r="B17" i="1" s="1"/>
  <c r="D16" i="1"/>
  <c r="C16" i="1"/>
  <c r="B16" i="1" s="1"/>
  <c r="D15" i="1"/>
  <c r="B15" i="1" s="1"/>
  <c r="C15" i="1"/>
  <c r="D14" i="1"/>
  <c r="C14" i="1"/>
  <c r="D13" i="1"/>
  <c r="C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5" i="1"/>
  <c r="A4" i="1"/>
  <c r="A3" i="1"/>
  <c r="A2" i="1"/>
  <c r="D12" i="2" l="1"/>
  <c r="B33" i="1"/>
  <c r="B35" i="1"/>
  <c r="B100" i="1"/>
  <c r="C112" i="1"/>
  <c r="C114" i="1"/>
  <c r="B16" i="2"/>
  <c r="B22" i="2"/>
  <c r="B37" i="2"/>
  <c r="B40" i="2"/>
  <c r="C76" i="2"/>
  <c r="B13" i="1"/>
  <c r="B12" i="1" s="1"/>
  <c r="B21" i="1"/>
  <c r="B23" i="1"/>
  <c r="B41" i="1"/>
  <c r="B54" i="1"/>
  <c r="B101" i="1"/>
  <c r="C113" i="1"/>
  <c r="B15" i="2"/>
  <c r="B17" i="2"/>
  <c r="B25" i="2"/>
  <c r="B32" i="2"/>
  <c r="B34" i="2"/>
  <c r="B54" i="2"/>
  <c r="C110" i="2"/>
  <c r="D12" i="1"/>
  <c r="B18" i="1"/>
  <c r="B31" i="1"/>
  <c r="B39" i="1"/>
  <c r="C76" i="1"/>
  <c r="C110" i="1"/>
  <c r="B13" i="2"/>
  <c r="B196" i="2"/>
  <c r="C111" i="2"/>
  <c r="B14" i="1"/>
  <c r="B24" i="2"/>
  <c r="B36" i="2"/>
  <c r="B102" i="2"/>
  <c r="B32" i="1"/>
  <c r="B40" i="1"/>
  <c r="B196" i="1"/>
  <c r="C77" i="1"/>
  <c r="C111" i="1"/>
  <c r="B14" i="2"/>
  <c r="B23" i="2"/>
  <c r="B35" i="2"/>
  <c r="B51" i="2"/>
  <c r="B82" i="3"/>
  <c r="B81" i="3"/>
  <c r="C12" i="2"/>
  <c r="C12" i="1"/>
  <c r="E114" i="3"/>
  <c r="D114" i="3"/>
  <c r="E113" i="3"/>
  <c r="D113" i="3"/>
  <c r="E112" i="3"/>
  <c r="D112" i="3"/>
  <c r="E111" i="3"/>
  <c r="D111" i="3"/>
  <c r="E110" i="3"/>
  <c r="D110" i="3"/>
  <c r="E109" i="3"/>
  <c r="C109" i="3" s="1"/>
  <c r="D109" i="3"/>
  <c r="E108" i="3"/>
  <c r="D108" i="3"/>
  <c r="C108" i="3" s="1"/>
  <c r="D102" i="3"/>
  <c r="C102" i="3"/>
  <c r="D101" i="3"/>
  <c r="C101" i="3"/>
  <c r="D100" i="3"/>
  <c r="C100" i="3"/>
  <c r="F89" i="3"/>
  <c r="E89" i="3"/>
  <c r="D89" i="3"/>
  <c r="C89" i="3"/>
  <c r="B89" i="3"/>
  <c r="E77" i="3"/>
  <c r="D77" i="3"/>
  <c r="E76" i="3"/>
  <c r="D76" i="3"/>
  <c r="C76" i="3" s="1"/>
  <c r="E75" i="3"/>
  <c r="D75" i="3"/>
  <c r="C75" i="3" s="1"/>
  <c r="E74" i="3"/>
  <c r="D74" i="3"/>
  <c r="C74" i="3" s="1"/>
  <c r="B69" i="3"/>
  <c r="CI61" i="3"/>
  <c r="CH61" i="3"/>
  <c r="CG61" i="3"/>
  <c r="CI60" i="3"/>
  <c r="CH60" i="3"/>
  <c r="CG60" i="3"/>
  <c r="B56" i="3"/>
  <c r="B55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3" i="3"/>
  <c r="B52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46" i="3"/>
  <c r="B45" i="3"/>
  <c r="D41" i="3"/>
  <c r="B41" i="3" s="1"/>
  <c r="C41" i="3"/>
  <c r="D40" i="3"/>
  <c r="C40" i="3"/>
  <c r="D39" i="3"/>
  <c r="C39" i="3"/>
  <c r="B39" i="3" s="1"/>
  <c r="D38" i="3"/>
  <c r="C38" i="3"/>
  <c r="B38" i="3" s="1"/>
  <c r="D37" i="3"/>
  <c r="C37" i="3"/>
  <c r="B37" i="3" s="1"/>
  <c r="D36" i="3"/>
  <c r="C36" i="3"/>
  <c r="B36" i="3" s="1"/>
  <c r="D35" i="3"/>
  <c r="C35" i="3"/>
  <c r="D34" i="3"/>
  <c r="C34" i="3"/>
  <c r="B34" i="3" s="1"/>
  <c r="D33" i="3"/>
  <c r="C33" i="3"/>
  <c r="B33" i="3"/>
  <c r="D32" i="3"/>
  <c r="C32" i="3"/>
  <c r="D31" i="3"/>
  <c r="C31" i="3"/>
  <c r="B31" i="3" s="1"/>
  <c r="D26" i="3"/>
  <c r="C26" i="3"/>
  <c r="B26" i="3" s="1"/>
  <c r="D25" i="3"/>
  <c r="C25" i="3"/>
  <c r="B25" i="3" s="1"/>
  <c r="D24" i="3"/>
  <c r="C24" i="3"/>
  <c r="B24" i="3" s="1"/>
  <c r="D23" i="3"/>
  <c r="C23" i="3"/>
  <c r="D22" i="3"/>
  <c r="C22" i="3"/>
  <c r="B22" i="3" s="1"/>
  <c r="D21" i="3"/>
  <c r="B21" i="3" s="1"/>
  <c r="C21" i="3"/>
  <c r="D20" i="3"/>
  <c r="B20" i="3" s="1"/>
  <c r="D19" i="3"/>
  <c r="B19" i="3" s="1"/>
  <c r="D18" i="3"/>
  <c r="C18" i="3"/>
  <c r="B18" i="3" s="1"/>
  <c r="D17" i="3"/>
  <c r="C17" i="3"/>
  <c r="D16" i="3"/>
  <c r="C16" i="3"/>
  <c r="B16" i="3" s="1"/>
  <c r="D15" i="3"/>
  <c r="C15" i="3"/>
  <c r="B15" i="3" s="1"/>
  <c r="D14" i="3"/>
  <c r="C14" i="3"/>
  <c r="D13" i="3"/>
  <c r="C13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5" i="3"/>
  <c r="A4" i="3"/>
  <c r="A3" i="3"/>
  <c r="A2" i="3"/>
  <c r="B12" i="2" l="1"/>
  <c r="A196" i="2" s="1"/>
  <c r="B13" i="3"/>
  <c r="B101" i="3"/>
  <c r="C111" i="3"/>
  <c r="C113" i="3"/>
  <c r="B14" i="3"/>
  <c r="B100" i="3"/>
  <c r="C112" i="3"/>
  <c r="C114" i="3"/>
  <c r="B23" i="3"/>
  <c r="B32" i="3"/>
  <c r="B35" i="3"/>
  <c r="B40" i="3"/>
  <c r="B51" i="3"/>
  <c r="C77" i="3"/>
  <c r="B102" i="3"/>
  <c r="C110" i="3"/>
  <c r="A196" i="1"/>
  <c r="B196" i="3"/>
  <c r="D12" i="3"/>
  <c r="B17" i="3"/>
  <c r="B54" i="3"/>
  <c r="C12" i="3"/>
  <c r="B12" i="3" l="1"/>
  <c r="A196" i="3" s="1"/>
</calcChain>
</file>

<file path=xl/sharedStrings.xml><?xml version="1.0" encoding="utf-8"?>
<sst xmlns="http://schemas.openxmlformats.org/spreadsheetml/2006/main" count="5460" uniqueCount="152">
  <si>
    <t>SERVICIO DE SALUD</t>
  </si>
  <si>
    <t>Beneficiarios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</si>
  <si>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</si>
  <si>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</si>
  <si>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</si>
  <si>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</si>
  <si>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</si>
  <si>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</si>
  <si>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</si>
  <si>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</si>
  <si>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</si>
  <si>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</si>
  <si>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</si>
  <si>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</si>
  <si>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Ambos Sexos</t>
  </si>
  <si>
    <t>Hombres</t>
  </si>
  <si>
    <t>Mujeres</t>
  </si>
  <si>
    <t>PROFESIONAL</t>
  </si>
  <si>
    <t>MÉDICO</t>
  </si>
  <si>
    <t>ENFERMERA /O</t>
  </si>
  <si>
    <t>MATRONA /ÓN</t>
  </si>
  <si>
    <t>OTROS PROFESIONALES</t>
  </si>
  <si>
    <t>TOTAL</t>
  </si>
  <si>
    <t xml:space="preserve"> </t>
  </si>
  <si>
    <t>Embarazadas</t>
  </si>
  <si>
    <t>Total</t>
  </si>
  <si>
    <t>TERRESTRE</t>
  </si>
  <si>
    <t>REM-A04.   CONSULTAS Y OTRAS ATENCIONES EN LA RED</t>
  </si>
  <si>
    <t xml:space="preserve">SECCIÓN A: CONSULTAS MÉDICAS </t>
  </si>
  <si>
    <t>TIPO DE CONSULTA</t>
  </si>
  <si>
    <t xml:space="preserve">TOTAL      </t>
  </si>
  <si>
    <t>POR DE EDAD (en años)</t>
  </si>
  <si>
    <t>Pueblos Originarios</t>
  </si>
  <si>
    <t>Migrantes</t>
  </si>
  <si>
    <t>Niños, Niñas, Adolescentes y Jóvenes Población SENAME</t>
  </si>
  <si>
    <t>Menor 
de 1</t>
  </si>
  <si>
    <t>1 a 4</t>
  </si>
  <si>
    <t>5 a 9</t>
  </si>
  <si>
    <t>10 a 14</t>
  </si>
  <si>
    <t>15 a 19</t>
  </si>
  <si>
    <t>20 a 24</t>
  </si>
  <si>
    <t>IRA ALTA</t>
  </si>
  <si>
    <t xml:space="preserve">SÍNDROME BRONQUIAL OBSTRUCTIVO </t>
  </si>
  <si>
    <t>NEUMONÍA</t>
  </si>
  <si>
    <t>ASMA</t>
  </si>
  <si>
    <t>ENFERMEDAD PULMONAR OBSTRUCTIVA CRÓNICA</t>
  </si>
  <si>
    <t>OTRAS RESPIRATORIAS</t>
  </si>
  <si>
    <t>OBSTETRICA</t>
  </si>
  <si>
    <t>GINECOLÓGICA</t>
  </si>
  <si>
    <t>GINECOLÓGICA  POR INFERTILIDAD</t>
  </si>
  <si>
    <t>INFECCIÓN TRANSMISIÓN SEXUAL</t>
  </si>
  <si>
    <t>VIH-SIDA</t>
  </si>
  <si>
    <t>SALUD MENTAL</t>
  </si>
  <si>
    <t>CARDIOVASCULAR</t>
  </si>
  <si>
    <t>OTRAS MORBILIDADES</t>
  </si>
  <si>
    <t xml:space="preserve">SECCIÓN B: CONSULTAS DE PROFESIONALES NO MÉDICOS </t>
  </si>
  <si>
    <t>MATRONA /ÓN (MORB.GINECOLÓGICA)</t>
  </si>
  <si>
    <t>MATRONA /ÓN (ITS)</t>
  </si>
  <si>
    <t>MATRONA /ÓN (INFERTILIDAD)</t>
  </si>
  <si>
    <t>MATRONA /ÓN (OTRAS CONSULTAS)</t>
  </si>
  <si>
    <t>NUTRICIONISTA</t>
  </si>
  <si>
    <t>PSICÓLOGO/A</t>
  </si>
  <si>
    <t>FONOAUDIÓLOGO</t>
  </si>
  <si>
    <t>TERAPEUTA OCUPACIONAL</t>
  </si>
  <si>
    <t>TECNÓLOGO MÉDICO (EXCLUYE UAPO)</t>
  </si>
  <si>
    <t>ASISTENTE SOCIAL</t>
  </si>
  <si>
    <t>SECCIÓN C: CONSULTAS ANTICONCEPCIÓN DE EMERGENCIA (Incluidas en Sección A y B, respectivamente.)</t>
  </si>
  <si>
    <t>CON ENTREGA ANTICONCEPCIÓN EMERGENCIA</t>
  </si>
  <si>
    <t>SIN ENTREGA ANTICONCEPCIÓN EMERGENCIA</t>
  </si>
  <si>
    <t>10 a 14 años</t>
  </si>
  <si>
    <t>15 a 19 años</t>
  </si>
  <si>
    <t>20 a 24 años</t>
  </si>
  <si>
    <t>25 y más años</t>
  </si>
  <si>
    <t>SECCIÓN D: CONSULTAS EN HORARIO CONTINUADO (Incluidas en las consultas de morbilidad de sección A y B)</t>
  </si>
  <si>
    <t>TIPO JORNADA</t>
  </si>
  <si>
    <t>HORARIO CONTINUADO</t>
  </si>
  <si>
    <t xml:space="preserve">  </t>
  </si>
  <si>
    <t>SÁBADO, DOMINGO o FESTIVO</t>
  </si>
  <si>
    <t>SECCIÓN E: CONSULTAS DE MORBILIDAD SOLICITADAS Y RECHAZADAS DENTRO DE LAS 48 HORAS DE SOLICITADA LA ATENCIÓN</t>
  </si>
  <si>
    <t>MENOR 5 AÑOS</t>
  </si>
  <si>
    <t>65 Y MÁS AÑOS</t>
  </si>
  <si>
    <t>EMBARAZADAS</t>
  </si>
  <si>
    <t>TOTAL
ATENCIÓN
SOLICITADA</t>
  </si>
  <si>
    <t>RECHAZOS</t>
  </si>
  <si>
    <t xml:space="preserve">HORARIO NORMAL </t>
  </si>
  <si>
    <t>HORARIO CONTINUADO (Vespertina, Sábado, Domingo o Festivos)</t>
  </si>
  <si>
    <t>SECCIÓN F: CONSULTA  ABREVIADA</t>
  </si>
  <si>
    <t>MATRONA</t>
  </si>
  <si>
    <t>SECCIÓN G: ATENCIONES DE MEDICINA INDIGENA ASOCIADA AL PROGRAMA ESPECIAL DE SALUD Y PUEBLOS ORIGINARIOS</t>
  </si>
  <si>
    <t>COMPONENTE</t>
  </si>
  <si>
    <t>PUEBLOS ORIGINARIOS</t>
  </si>
  <si>
    <t>PUEBLOS NO ORIGINARIOS</t>
  </si>
  <si>
    <t>ATENCIONES POR AGENTE MEDICINA INDIGENA</t>
  </si>
  <si>
    <t>SECCIÓN H: INTERVENCIÓN INDIVIDUAL DEL USUARIO EN PROGRAMA VIDA SANA</t>
  </si>
  <si>
    <t>CONSULTAS</t>
  </si>
  <si>
    <t>2 a 4</t>
  </si>
  <si>
    <t>15 a 18</t>
  </si>
  <si>
    <t>CONSULTA NUTRICIONAL</t>
  </si>
  <si>
    <t>CONSULTA NUTRICIONAL DE SEGUIMIENTO</t>
  </si>
  <si>
    <t>CONSULTA</t>
  </si>
  <si>
    <t>SECCIÓN I: SERVICIOS FARMACEÚTICOS</t>
  </si>
  <si>
    <t xml:space="preserve">ATENCION ABIERTA </t>
  </si>
  <si>
    <t>ATENCION CERRADA</t>
  </si>
  <si>
    <t>REPORTE REACCIÓN ADVERSA A MEDICAMENTOS</t>
  </si>
  <si>
    <t>ATENCIONES FARMACEUTICAS</t>
  </si>
  <si>
    <t>SECCIÓN J: DESPACHO DE RECETAS DE PACIENTES AMBULATORIOS</t>
  </si>
  <si>
    <t>TIPO DE PACIENTE</t>
  </si>
  <si>
    <t>RECETAS DESPACHADAS</t>
  </si>
  <si>
    <t>PRESCRIPCIONES</t>
  </si>
  <si>
    <t>RECETAS DESPACHADAS CON OPORTUNIDAD  (Entregado el mismo día)</t>
  </si>
  <si>
    <t>DESPACHO TOTAL</t>
  </si>
  <si>
    <t>DESPACHO
PARCIAL</t>
  </si>
  <si>
    <t>SOLICI-
TADAS</t>
  </si>
  <si>
    <t>RECHA-
ZADAS</t>
  </si>
  <si>
    <t>CRÓNICOS</t>
  </si>
  <si>
    <t>POR MORBILIDAD</t>
  </si>
  <si>
    <t>SECCIÓN K: RONDAS POR TIPO Y PROFESIONAL</t>
  </si>
  <si>
    <t>TIPO DE RONDA</t>
  </si>
  <si>
    <t>Nº Rondas</t>
  </si>
  <si>
    <t>TOTAL DE PROFESIONALES QUE PARTICIPARON EN RONDAS, SEGÚN TIPO DE PROFESIONAL</t>
  </si>
  <si>
    <t>Compra de Servicio - Nº Traslados profesionales en Ronda</t>
  </si>
  <si>
    <t>Médico</t>
  </si>
  <si>
    <t>Dentista</t>
  </si>
  <si>
    <t>Enfermera</t>
  </si>
  <si>
    <t>Matrona</t>
  </si>
  <si>
    <t>Nutricionista</t>
  </si>
  <si>
    <t>Tec. Paramed.</t>
  </si>
  <si>
    <t>Asis. Soc</t>
  </si>
  <si>
    <t>Psicólogo</t>
  </si>
  <si>
    <t>Otros</t>
  </si>
  <si>
    <t>AÉREA</t>
  </si>
  <si>
    <t>MARÍTIMA</t>
  </si>
  <si>
    <t>SECCION L: CLASIFICACION DE CONSULTA NUTRICIONAL POR GRUPO DE EDAD (Incluidas en Seccion B)</t>
  </si>
  <si>
    <t>Clasificacion</t>
  </si>
  <si>
    <t>MAL NUTRICIÓN POR DÉFICIT</t>
  </si>
  <si>
    <t>MAL NUTRICIÓN POR EXCESO</t>
  </si>
  <si>
    <t>ESTADO NUTRICIONAL NORMAL</t>
  </si>
  <si>
    <t>SECCIÓN M: CONSULTA DE LACTANCIA MATERNA EN MENORES CONTROLADOS</t>
  </si>
  <si>
    <t>ACTIVIDAD</t>
  </si>
  <si>
    <t>POR EDAD</t>
  </si>
  <si>
    <t xml:space="preserve"> De 0 a 29 días</t>
  </si>
  <si>
    <t>De 1 mes a 2 meses 29 días</t>
  </si>
  <si>
    <t>De 3 meses a 5 meses 29 días</t>
  </si>
  <si>
    <t>De 6 meses a 11 meses 29 días</t>
  </si>
  <si>
    <t>De 1 a 2 años</t>
  </si>
  <si>
    <t>CONSULTA DE LACTANCIA</t>
  </si>
  <si>
    <t>CONSULTA DE ALERTA</t>
  </si>
  <si>
    <t>CONTROL DE SEGUIMIENTO</t>
  </si>
  <si>
    <t>CONSEJERÍA</t>
  </si>
  <si>
    <t>CONSULTA DE LACTANCIA POR PROFESIONAL</t>
  </si>
  <si>
    <t>MATRÓN/A</t>
  </si>
  <si>
    <t>ENFERMERA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</si>
</sst>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b/>
      <sz val="11"/>
      <color indexed="8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color indexed="8"/>
      <name val="Verdana"/>
      <family val="2"/>
    </font>
    <font>
      <b/>
      <sz val="12"/>
      <color theme="1"/>
      <name val="Verdana"/>
      <family val="2"/>
    </font>
    <font>
      <b/>
      <sz val="16"/>
      <name val="Verdana"/>
      <family val="2"/>
    </font>
    <font>
      <sz val="8"/>
      <name val="Arial"/>
      <family val="2"/>
    </font>
    <font>
      <b/>
      <sz val="16"/>
      <color indexed="10"/>
      <name val="Verdana"/>
      <family val="2"/>
    </font>
    <font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1" fillId="8" borderId="84" applyNumberFormat="0" applyFont="0" applyAlignment="0" applyProtection="0"/>
    <xf numFmtId="0" fontId="12" fillId="10" borderId="91" applyNumberFormat="0" applyFont="0" applyAlignment="0" applyProtection="0"/>
    <xf numFmtId="0" fontId="16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584">
    <xf numFmtId="0" fontId="0" fillId="0" borderId="0" xfId="0"/>
    <xf numFmtId="1" fontId="2" fillId="2" borderId="0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right"/>
    </xf>
    <xf numFmtId="1" fontId="2" fillId="0" borderId="23" xfId="0" applyNumberFormat="1" applyFont="1" applyFill="1" applyBorder="1" applyAlignment="1" applyProtection="1">
      <alignment horizontal="right"/>
    </xf>
    <xf numFmtId="1" fontId="2" fillId="6" borderId="21" xfId="0" applyNumberFormat="1" applyFont="1" applyFill="1" applyBorder="1" applyAlignment="1" applyProtection="1">
      <protection locked="0"/>
    </xf>
    <xf numFmtId="1" fontId="2" fillId="6" borderId="23" xfId="0" applyNumberFormat="1" applyFont="1" applyFill="1" applyBorder="1" applyAlignment="1" applyProtection="1">
      <protection locked="0"/>
    </xf>
    <xf numFmtId="1" fontId="2" fillId="6" borderId="24" xfId="0" applyNumberFormat="1" applyFont="1" applyFill="1" applyBorder="1" applyAlignment="1" applyProtection="1">
      <protection locked="0"/>
    </xf>
    <xf numFmtId="1" fontId="2" fillId="6" borderId="25" xfId="0" applyNumberFormat="1" applyFont="1" applyFill="1" applyBorder="1" applyAlignment="1" applyProtection="1">
      <protection locked="0"/>
    </xf>
    <xf numFmtId="1" fontId="2" fillId="6" borderId="26" xfId="0" applyNumberFormat="1" applyFont="1" applyFill="1" applyBorder="1" applyAlignment="1" applyProtection="1">
      <protection locked="0"/>
    </xf>
    <xf numFmtId="1" fontId="2" fillId="6" borderId="22" xfId="0" applyNumberFormat="1" applyFont="1" applyFill="1" applyBorder="1" applyAlignment="1" applyProtection="1">
      <protection locked="0"/>
    </xf>
    <xf numFmtId="1" fontId="4" fillId="4" borderId="28" xfId="0" applyNumberFormat="1" applyFont="1" applyFill="1" applyBorder="1" applyAlignment="1" applyProtection="1">
      <alignment vertical="center"/>
      <protection locked="0"/>
    </xf>
    <xf numFmtId="1" fontId="2" fillId="6" borderId="32" xfId="0" applyNumberFormat="1" applyFont="1" applyFill="1" applyBorder="1" applyAlignment="1" applyProtection="1">
      <protection locked="0"/>
    </xf>
    <xf numFmtId="1" fontId="2" fillId="6" borderId="33" xfId="0" applyNumberFormat="1" applyFont="1" applyFill="1" applyBorder="1" applyAlignment="1" applyProtection="1">
      <protection locked="0"/>
    </xf>
    <xf numFmtId="1" fontId="2" fillId="6" borderId="34" xfId="0" applyNumberFormat="1" applyFont="1" applyFill="1" applyBorder="1" applyAlignment="1" applyProtection="1">
      <protection locked="0"/>
    </xf>
    <xf numFmtId="1" fontId="2" fillId="6" borderId="35" xfId="0" applyNumberFormat="1" applyFont="1" applyFill="1" applyBorder="1" applyAlignment="1" applyProtection="1">
      <protection locked="0"/>
    </xf>
    <xf numFmtId="1" fontId="2" fillId="6" borderId="36" xfId="0" applyNumberFormat="1" applyFont="1" applyFill="1" applyBorder="1" applyAlignment="1" applyProtection="1">
      <protection locked="0"/>
    </xf>
    <xf numFmtId="1" fontId="2" fillId="6" borderId="37" xfId="0" applyNumberFormat="1" applyFont="1" applyFill="1" applyBorder="1" applyAlignment="1" applyProtection="1">
      <protection locked="0"/>
    </xf>
    <xf numFmtId="1" fontId="2" fillId="6" borderId="39" xfId="0" applyNumberFormat="1" applyFont="1" applyFill="1" applyBorder="1" applyAlignment="1" applyProtection="1">
      <protection locked="0"/>
    </xf>
    <xf numFmtId="1" fontId="2" fillId="6" borderId="41" xfId="0" applyNumberFormat="1" applyFont="1" applyFill="1" applyBorder="1" applyAlignment="1" applyProtection="1">
      <protection locked="0"/>
    </xf>
    <xf numFmtId="1" fontId="2" fillId="6" borderId="42" xfId="0" applyNumberFormat="1" applyFont="1" applyFill="1" applyBorder="1" applyAlignment="1" applyProtection="1">
      <protection locked="0"/>
    </xf>
    <xf numFmtId="1" fontId="2" fillId="6" borderId="43" xfId="0" applyNumberFormat="1" applyFont="1" applyFill="1" applyBorder="1" applyAlignment="1" applyProtection="1">
      <protection locked="0"/>
    </xf>
    <xf numFmtId="1" fontId="2" fillId="6" borderId="44" xfId="0" applyNumberFormat="1" applyFont="1" applyFill="1" applyBorder="1" applyAlignment="1" applyProtection="1">
      <protection locked="0"/>
    </xf>
    <xf numFmtId="1" fontId="2" fillId="6" borderId="45" xfId="0" applyNumberFormat="1" applyFont="1" applyFill="1" applyBorder="1" applyAlignment="1" applyProtection="1">
      <protection locked="0"/>
    </xf>
    <xf numFmtId="1" fontId="2" fillId="0" borderId="47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48" xfId="0" applyNumberFormat="1" applyFont="1" applyFill="1" applyBorder="1" applyAlignment="1" applyProtection="1">
      <alignment horizontal="right"/>
    </xf>
    <xf numFmtId="1" fontId="2" fillId="6" borderId="49" xfId="0" applyNumberFormat="1" applyFont="1" applyFill="1" applyBorder="1" applyAlignment="1" applyProtection="1">
      <protection locked="0"/>
    </xf>
    <xf numFmtId="1" fontId="2" fillId="6" borderId="48" xfId="0" applyNumberFormat="1" applyFont="1" applyFill="1" applyBorder="1" applyAlignment="1" applyProtection="1">
      <protection locked="0"/>
    </xf>
    <xf numFmtId="1" fontId="2" fillId="6" borderId="50" xfId="0" applyNumberFormat="1" applyFont="1" applyFill="1" applyBorder="1" applyAlignment="1" applyProtection="1">
      <protection locked="0"/>
    </xf>
    <xf numFmtId="1" fontId="2" fillId="6" borderId="53" xfId="0" applyNumberFormat="1" applyFont="1" applyFill="1" applyBorder="1" applyAlignment="1" applyProtection="1">
      <protection locked="0"/>
    </xf>
    <xf numFmtId="1" fontId="2" fillId="6" borderId="54" xfId="0" applyNumberFormat="1" applyFont="1" applyFill="1" applyBorder="1" applyAlignment="1" applyProtection="1">
      <protection locked="0"/>
    </xf>
    <xf numFmtId="1" fontId="2" fillId="6" borderId="29" xfId="0" applyNumberFormat="1" applyFont="1" applyFill="1" applyBorder="1" applyAlignment="1" applyProtection="1">
      <protection locked="0"/>
    </xf>
    <xf numFmtId="1" fontId="2" fillId="0" borderId="14" xfId="0" applyNumberFormat="1" applyFont="1" applyFill="1" applyBorder="1" applyAlignment="1" applyProtection="1">
      <alignment horizontal="left" vertical="center" wrapText="1"/>
    </xf>
    <xf numFmtId="1" fontId="2" fillId="6" borderId="55" xfId="0" applyNumberFormat="1" applyFont="1" applyFill="1" applyBorder="1" applyAlignment="1" applyProtection="1">
      <protection locked="0"/>
    </xf>
    <xf numFmtId="1" fontId="2" fillId="6" borderId="38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2" fillId="4" borderId="0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>
      <alignment horizontal="left" vertical="center" wrapText="1"/>
    </xf>
    <xf numFmtId="1" fontId="2" fillId="6" borderId="56" xfId="0" applyNumberFormat="1" applyFont="1" applyFill="1" applyBorder="1" applyAlignment="1" applyProtection="1">
      <protection locked="0"/>
    </xf>
    <xf numFmtId="1" fontId="2" fillId="6" borderId="20" xfId="0" applyNumberFormat="1" applyFont="1" applyFill="1" applyBorder="1" applyAlignment="1" applyProtection="1"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61" xfId="0" applyNumberFormat="1" applyFont="1" applyFill="1" applyBorder="1" applyAlignment="1" applyProtection="1">
      <alignment horizontal="right"/>
    </xf>
    <xf numFmtId="1" fontId="2" fillId="6" borderId="59" xfId="0" applyNumberFormat="1" applyFont="1" applyFill="1" applyBorder="1" applyAlignment="1" applyProtection="1">
      <protection locked="0"/>
    </xf>
    <xf numFmtId="1" fontId="2" fillId="6" borderId="61" xfId="0" applyNumberFormat="1" applyFont="1" applyFill="1" applyBorder="1" applyAlignment="1" applyProtection="1">
      <protection locked="0"/>
    </xf>
    <xf numFmtId="1" fontId="2" fillId="6" borderId="62" xfId="0" applyNumberFormat="1" applyFont="1" applyFill="1" applyBorder="1" applyAlignment="1" applyProtection="1">
      <protection locked="0"/>
    </xf>
    <xf numFmtId="1" fontId="2" fillId="6" borderId="58" xfId="0" applyNumberFormat="1" applyFont="1" applyFill="1" applyBorder="1" applyAlignment="1" applyProtection="1">
      <protection locked="0"/>
    </xf>
    <xf numFmtId="1" fontId="2" fillId="0" borderId="8" xfId="0" applyNumberFormat="1" applyFont="1" applyFill="1" applyBorder="1" applyAlignment="1" applyProtection="1">
      <alignment horizontal="right"/>
    </xf>
    <xf numFmtId="1" fontId="3" fillId="2" borderId="4" xfId="0" applyNumberFormat="1" applyFont="1" applyFill="1" applyBorder="1" applyAlignment="1" applyProtection="1"/>
    <xf numFmtId="1" fontId="2" fillId="0" borderId="3" xfId="0" applyNumberFormat="1" applyFont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Protection="1"/>
    <xf numFmtId="1" fontId="2" fillId="2" borderId="29" xfId="0" applyNumberFormat="1" applyFont="1" applyFill="1" applyBorder="1" applyAlignment="1" applyProtection="1"/>
    <xf numFmtId="1" fontId="2" fillId="0" borderId="49" xfId="0" applyNumberFormat="1" applyFont="1" applyFill="1" applyBorder="1" applyAlignment="1" applyProtection="1">
      <alignment horizontal="right" wrapText="1"/>
    </xf>
    <xf numFmtId="1" fontId="2" fillId="0" borderId="54" xfId="0" applyNumberFormat="1" applyFont="1" applyFill="1" applyBorder="1" applyAlignment="1" applyProtection="1">
      <alignment horizontal="left" vertical="center"/>
    </xf>
    <xf numFmtId="1" fontId="2" fillId="0" borderId="55" xfId="0" applyNumberFormat="1" applyFont="1" applyFill="1" applyBorder="1" applyAlignment="1" applyProtection="1">
      <alignment horizontal="left" vertical="center"/>
    </xf>
    <xf numFmtId="1" fontId="2" fillId="0" borderId="73" xfId="0" applyNumberFormat="1" applyFont="1" applyFill="1" applyBorder="1" applyAlignment="1" applyProtection="1"/>
    <xf numFmtId="1" fontId="2" fillId="0" borderId="74" xfId="0" applyNumberFormat="1" applyFont="1" applyFill="1" applyBorder="1" applyAlignment="1" applyProtection="1">
      <alignment horizontal="right" wrapText="1"/>
    </xf>
    <xf numFmtId="1" fontId="2" fillId="6" borderId="49" xfId="0" applyNumberFormat="1" applyFont="1" applyFill="1" applyBorder="1" applyAlignment="1" applyProtection="1">
      <alignment horizontal="right"/>
      <protection locked="0"/>
    </xf>
    <xf numFmtId="1" fontId="2" fillId="6" borderId="50" xfId="0" applyNumberFormat="1" applyFont="1" applyFill="1" applyBorder="1" applyAlignment="1" applyProtection="1">
      <alignment horizontal="right"/>
      <protection locked="0"/>
    </xf>
    <xf numFmtId="1" fontId="2" fillId="6" borderId="75" xfId="0" applyNumberFormat="1" applyFont="1" applyFill="1" applyBorder="1" applyAlignment="1" applyProtection="1">
      <alignment horizontal="right"/>
      <protection locked="0"/>
    </xf>
    <xf numFmtId="1" fontId="2" fillId="6" borderId="48" xfId="0" applyNumberFormat="1" applyFont="1" applyFill="1" applyBorder="1" applyAlignment="1" applyProtection="1">
      <alignment horizontal="right"/>
      <protection locked="0"/>
    </xf>
    <xf numFmtId="1" fontId="2" fillId="0" borderId="64" xfId="0" applyNumberFormat="1" applyFont="1" applyFill="1" applyBorder="1" applyAlignment="1" applyProtection="1">
      <alignment horizontal="center" vertical="center" wrapText="1"/>
    </xf>
    <xf numFmtId="1" fontId="2" fillId="0" borderId="65" xfId="0" applyNumberFormat="1" applyFont="1" applyFill="1" applyBorder="1" applyAlignment="1" applyProtection="1">
      <alignment horizontal="center" vertical="center" wrapText="1"/>
    </xf>
    <xf numFmtId="1" fontId="2" fillId="6" borderId="70" xfId="0" applyNumberFormat="1" applyFont="1" applyFill="1" applyBorder="1" applyAlignment="1" applyProtection="1">
      <alignment horizontal="right"/>
      <protection locked="0"/>
    </xf>
    <xf numFmtId="1" fontId="2" fillId="6" borderId="17" xfId="0" applyNumberFormat="1" applyFont="1" applyFill="1" applyBorder="1" applyAlignment="1" applyProtection="1">
      <alignment horizontal="right"/>
      <protection locked="0"/>
    </xf>
    <xf numFmtId="1" fontId="2" fillId="6" borderId="19" xfId="0" applyNumberFormat="1" applyFont="1" applyFill="1" applyBorder="1" applyAlignment="1" applyProtection="1">
      <alignment horizontal="right"/>
      <protection locked="0"/>
    </xf>
    <xf numFmtId="1" fontId="2" fillId="6" borderId="11" xfId="0" applyNumberFormat="1" applyFont="1" applyFill="1" applyBorder="1" applyAlignment="1" applyProtection="1">
      <alignment horizontal="right"/>
      <protection locked="0"/>
    </xf>
    <xf numFmtId="1" fontId="2" fillId="0" borderId="57" xfId="0" applyNumberFormat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 applyProtection="1"/>
    <xf numFmtId="1" fontId="2" fillId="0" borderId="38" xfId="0" applyNumberFormat="1" applyFont="1" applyFill="1" applyBorder="1" applyAlignment="1" applyProtection="1"/>
    <xf numFmtId="1" fontId="2" fillId="6" borderId="40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>
      <alignment wrapText="1"/>
    </xf>
    <xf numFmtId="1" fontId="3" fillId="4" borderId="0" xfId="0" applyNumberFormat="1" applyFont="1" applyFill="1" applyBorder="1" applyAlignment="1" applyProtection="1"/>
    <xf numFmtId="1" fontId="2" fillId="0" borderId="14" xfId="0" applyNumberFormat="1" applyFont="1" applyFill="1" applyBorder="1" applyAlignment="1" applyProtection="1"/>
    <xf numFmtId="1" fontId="2" fillId="6" borderId="17" xfId="0" applyNumberFormat="1" applyFont="1" applyFill="1" applyBorder="1" applyAlignment="1" applyProtection="1">
      <protection locked="0"/>
    </xf>
    <xf numFmtId="1" fontId="2" fillId="6" borderId="11" xfId="0" applyNumberFormat="1" applyFont="1" applyFill="1" applyBorder="1" applyAlignment="1" applyProtection="1">
      <protection locked="0"/>
    </xf>
    <xf numFmtId="1" fontId="2" fillId="6" borderId="14" xfId="0" applyNumberFormat="1" applyFont="1" applyFill="1" applyBorder="1" applyAlignment="1" applyProtection="1">
      <protection locked="0"/>
    </xf>
    <xf numFmtId="1" fontId="2" fillId="6" borderId="46" xfId="0" applyNumberFormat="1" applyFont="1" applyFill="1" applyBorder="1" applyAlignment="1" applyProtection="1">
      <protection locked="0"/>
    </xf>
    <xf numFmtId="1" fontId="5" fillId="2" borderId="0" xfId="0" applyNumberFormat="1" applyFont="1" applyFill="1"/>
    <xf numFmtId="1" fontId="2" fillId="0" borderId="29" xfId="0" applyNumberFormat="1" applyFont="1" applyFill="1" applyBorder="1" applyAlignment="1" applyProtection="1">
      <alignment horizontal="center" vertical="center" wrapText="1"/>
    </xf>
    <xf numFmtId="1" fontId="2" fillId="6" borderId="82" xfId="0" applyNumberFormat="1" applyFont="1" applyFill="1" applyBorder="1" applyAlignment="1" applyProtection="1">
      <protection locked="0"/>
    </xf>
    <xf numFmtId="1" fontId="2" fillId="6" borderId="83" xfId="0" applyNumberFormat="1" applyFont="1" applyFill="1" applyBorder="1" applyAlignment="1" applyProtection="1">
      <protection locked="0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right"/>
    </xf>
    <xf numFmtId="1" fontId="2" fillId="2" borderId="53" xfId="0" applyNumberFormat="1" applyFont="1" applyFill="1" applyBorder="1" applyAlignment="1" applyProtection="1">
      <alignment horizontal="right"/>
    </xf>
    <xf numFmtId="1" fontId="2" fillId="8" borderId="87" xfId="1" applyNumberFormat="1" applyFont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7" xfId="0" applyNumberFormat="1" applyFont="1" applyFill="1" applyBorder="1" applyAlignment="1" applyProtection="1">
      <alignment horizontal="center" vertical="center" wrapText="1"/>
    </xf>
    <xf numFmtId="1" fontId="2" fillId="6" borderId="59" xfId="0" applyNumberFormat="1" applyFont="1" applyFill="1" applyBorder="1" applyAlignment="1" applyProtection="1">
      <alignment horizontal="right"/>
      <protection locked="0"/>
    </xf>
    <xf numFmtId="1" fontId="2" fillId="0" borderId="39" xfId="0" applyNumberFormat="1" applyFont="1" applyFill="1" applyBorder="1" applyAlignment="1" applyProtection="1">
      <alignment horizontal="right"/>
    </xf>
    <xf numFmtId="1" fontId="2" fillId="0" borderId="40" xfId="0" applyNumberFormat="1" applyFont="1" applyFill="1" applyBorder="1" applyAlignment="1" applyProtection="1">
      <alignment horizontal="right"/>
    </xf>
    <xf numFmtId="1" fontId="2" fillId="6" borderId="62" xfId="0" applyNumberFormat="1" applyFont="1" applyFill="1" applyBorder="1" applyAlignment="1" applyProtection="1">
      <alignment horizontal="right"/>
      <protection locked="0"/>
    </xf>
    <xf numFmtId="1" fontId="2" fillId="6" borderId="90" xfId="0" applyNumberFormat="1" applyFont="1" applyFill="1" applyBorder="1" applyAlignment="1" applyProtection="1">
      <alignment horizontal="right"/>
      <protection locked="0"/>
    </xf>
    <xf numFmtId="1" fontId="2" fillId="6" borderId="61" xfId="0" applyNumberFormat="1" applyFont="1" applyFill="1" applyBorder="1" applyAlignment="1" applyProtection="1">
      <alignment horizontal="right"/>
      <protection locked="0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46" xfId="0" applyNumberFormat="1" applyFont="1" applyFill="1" applyBorder="1" applyAlignment="1" applyProtection="1">
      <alignment horizontal="right"/>
    </xf>
    <xf numFmtId="1" fontId="2" fillId="0" borderId="47" xfId="0" applyNumberFormat="1" applyFont="1" applyFill="1" applyBorder="1" applyAlignment="1" applyProtection="1">
      <alignment horizontal="right"/>
    </xf>
    <xf numFmtId="1" fontId="2" fillId="6" borderId="46" xfId="0" applyNumberFormat="1" applyFont="1" applyFill="1" applyBorder="1" applyAlignment="1" applyProtection="1">
      <alignment horizontal="right"/>
      <protection locked="0"/>
    </xf>
    <xf numFmtId="1" fontId="2" fillId="6" borderId="64" xfId="0" applyNumberFormat="1" applyFont="1" applyFill="1" applyBorder="1" applyAlignment="1" applyProtection="1">
      <alignment horizontal="right"/>
      <protection locked="0"/>
    </xf>
    <xf numFmtId="1" fontId="2" fillId="6" borderId="8" xfId="0" applyNumberFormat="1" applyFont="1" applyFill="1" applyBorder="1" applyAlignment="1" applyProtection="1">
      <alignment horizontal="right"/>
      <protection locked="0"/>
    </xf>
    <xf numFmtId="1" fontId="13" fillId="2" borderId="0" xfId="0" applyNumberFormat="1" applyFont="1" applyFill="1"/>
    <xf numFmtId="1" fontId="10" fillId="2" borderId="0" xfId="0" applyNumberFormat="1" applyFont="1" applyFill="1"/>
    <xf numFmtId="1" fontId="10" fillId="2" borderId="0" xfId="0" applyNumberFormat="1" applyFont="1" applyFill="1" applyProtection="1">
      <protection locked="0"/>
    </xf>
    <xf numFmtId="1" fontId="10" fillId="4" borderId="0" xfId="0" applyNumberFormat="1" applyFont="1" applyFill="1" applyProtection="1">
      <protection locked="0"/>
    </xf>
    <xf numFmtId="1" fontId="10" fillId="3" borderId="0" xfId="0" applyNumberFormat="1" applyFont="1" applyFill="1" applyProtection="1">
      <protection locked="0"/>
    </xf>
    <xf numFmtId="1" fontId="6" fillId="2" borderId="0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/>
    <xf numFmtId="1" fontId="3" fillId="0" borderId="0" xfId="0" applyNumberFormat="1" applyFont="1" applyFill="1" applyProtection="1"/>
    <xf numFmtId="1" fontId="3" fillId="2" borderId="0" xfId="0" applyNumberFormat="1" applyFont="1" applyFill="1" applyProtection="1"/>
    <xf numFmtId="1" fontId="8" fillId="2" borderId="0" xfId="0" applyNumberFormat="1" applyFont="1" applyFill="1" applyProtection="1"/>
    <xf numFmtId="1" fontId="2" fillId="0" borderId="8" xfId="0" applyNumberFormat="1" applyFont="1" applyBorder="1" applyAlignment="1" applyProtection="1">
      <alignment horizontal="center" vertical="center" wrapText="1"/>
    </xf>
    <xf numFmtId="1" fontId="2" fillId="2" borderId="46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0" borderId="15" xfId="0" applyNumberFormat="1" applyFont="1" applyBorder="1" applyAlignment="1" applyProtection="1">
      <alignment horizontal="right" wrapText="1"/>
    </xf>
    <xf numFmtId="1" fontId="2" fillId="2" borderId="75" xfId="0" applyNumberFormat="1" applyFont="1" applyFill="1" applyBorder="1" applyAlignment="1" applyProtection="1">
      <alignment horizontal="center" vertical="center"/>
    </xf>
    <xf numFmtId="1" fontId="2" fillId="2" borderId="49" xfId="0" applyNumberFormat="1" applyFont="1" applyFill="1" applyBorder="1" applyAlignment="1" applyProtection="1">
      <alignment horizontal="center" vertical="center"/>
    </xf>
    <xf numFmtId="1" fontId="2" fillId="2" borderId="79" xfId="0" applyNumberFormat="1" applyFont="1" applyFill="1" applyBorder="1" applyAlignment="1" applyProtection="1">
      <alignment horizontal="center" vertical="center"/>
    </xf>
    <xf numFmtId="1" fontId="2" fillId="2" borderId="66" xfId="0" applyNumberFormat="1" applyFont="1" applyFill="1" applyBorder="1" applyAlignment="1" applyProtection="1">
      <alignment horizontal="center" vertical="center"/>
    </xf>
    <xf numFmtId="1" fontId="10" fillId="4" borderId="0" xfId="0" applyNumberFormat="1" applyFont="1" applyFill="1" applyAlignment="1"/>
    <xf numFmtId="1" fontId="2" fillId="0" borderId="51" xfId="0" applyNumberFormat="1" applyFont="1" applyFill="1" applyBorder="1" applyAlignment="1" applyProtection="1"/>
    <xf numFmtId="1" fontId="2" fillId="0" borderId="49" xfId="0" applyNumberFormat="1" applyFont="1" applyFill="1" applyBorder="1" applyAlignment="1" applyProtection="1">
      <alignment horizontal="right"/>
    </xf>
    <xf numFmtId="1" fontId="2" fillId="6" borderId="80" xfId="0" applyNumberFormat="1" applyFont="1" applyFill="1" applyBorder="1" applyAlignment="1" applyProtection="1">
      <protection locked="0"/>
    </xf>
    <xf numFmtId="1" fontId="2" fillId="6" borderId="23" xfId="0" applyNumberFormat="1" applyFont="1" applyFill="1" applyBorder="1" applyAlignment="1" applyProtection="1">
      <alignment wrapText="1"/>
      <protection locked="0"/>
    </xf>
    <xf numFmtId="1" fontId="4" fillId="4" borderId="0" xfId="0" applyNumberFormat="1" applyFont="1" applyFill="1" applyBorder="1" applyAlignment="1" applyProtection="1">
      <alignment vertical="top" wrapText="1"/>
    </xf>
    <xf numFmtId="1" fontId="10" fillId="3" borderId="0" xfId="0" applyNumberFormat="1" applyFont="1" applyFill="1" applyAlignment="1" applyProtection="1">
      <alignment wrapText="1"/>
      <protection locked="0"/>
    </xf>
    <xf numFmtId="1" fontId="10" fillId="5" borderId="0" xfId="0" applyNumberFormat="1" applyFont="1" applyFill="1" applyProtection="1">
      <protection locked="0"/>
    </xf>
    <xf numFmtId="1" fontId="2" fillId="0" borderId="54" xfId="0" applyNumberFormat="1" applyFont="1" applyFill="1" applyBorder="1" applyAlignment="1" applyProtection="1"/>
    <xf numFmtId="1" fontId="2" fillId="0" borderId="32" xfId="0" applyNumberFormat="1" applyFont="1" applyFill="1" applyBorder="1" applyAlignment="1" applyProtection="1">
      <alignment horizontal="right"/>
    </xf>
    <xf numFmtId="1" fontId="2" fillId="0" borderId="37" xfId="0" applyNumberFormat="1" applyFont="1" applyFill="1" applyBorder="1" applyAlignment="1" applyProtection="1">
      <alignment horizontal="right"/>
    </xf>
    <xf numFmtId="1" fontId="2" fillId="7" borderId="32" xfId="0" applyNumberFormat="1" applyFont="1" applyFill="1" applyBorder="1" applyAlignment="1" applyProtection="1"/>
    <xf numFmtId="1" fontId="2" fillId="7" borderId="33" xfId="0" applyNumberFormat="1" applyFont="1" applyFill="1" applyBorder="1" applyAlignment="1" applyProtection="1"/>
    <xf numFmtId="1" fontId="2" fillId="6" borderId="93" xfId="0" applyNumberFormat="1" applyFont="1" applyFill="1" applyBorder="1" applyAlignment="1" applyProtection="1">
      <protection locked="0"/>
    </xf>
    <xf numFmtId="1" fontId="2" fillId="6" borderId="53" xfId="0" applyNumberFormat="1" applyFont="1" applyFill="1" applyBorder="1" applyAlignment="1" applyProtection="1">
      <alignment wrapText="1"/>
      <protection locked="0"/>
    </xf>
    <xf numFmtId="1" fontId="2" fillId="0" borderId="52" xfId="0" applyNumberFormat="1" applyFont="1" applyFill="1" applyBorder="1" applyAlignment="1" applyProtection="1">
      <alignment vertical="center" wrapText="1"/>
    </xf>
    <xf numFmtId="1" fontId="2" fillId="2" borderId="48" xfId="0" applyNumberFormat="1" applyFont="1" applyFill="1" applyBorder="1" applyAlignment="1" applyProtection="1">
      <alignment horizontal="right"/>
    </xf>
    <xf numFmtId="1" fontId="2" fillId="7" borderId="59" xfId="0" applyNumberFormat="1" applyFont="1" applyFill="1" applyBorder="1" applyAlignment="1" applyProtection="1"/>
    <xf numFmtId="1" fontId="2" fillId="7" borderId="61" xfId="0" applyNumberFormat="1" applyFont="1" applyFill="1" applyBorder="1" applyAlignment="1" applyProtection="1"/>
    <xf numFmtId="1" fontId="2" fillId="0" borderId="29" xfId="0" applyNumberFormat="1" applyFont="1" applyFill="1" applyBorder="1" applyAlignment="1" applyProtection="1">
      <alignment horizontal="left"/>
    </xf>
    <xf numFmtId="1" fontId="2" fillId="7" borderId="53" xfId="0" applyNumberFormat="1" applyFont="1" applyFill="1" applyBorder="1" applyAlignment="1" applyProtection="1"/>
    <xf numFmtId="1" fontId="2" fillId="0" borderId="54" xfId="0" applyNumberFormat="1" applyFont="1" applyFill="1" applyBorder="1" applyAlignment="1" applyProtection="1">
      <alignment horizontal="left"/>
    </xf>
    <xf numFmtId="1" fontId="2" fillId="0" borderId="81" xfId="0" applyNumberFormat="1" applyFont="1" applyFill="1" applyBorder="1" applyAlignment="1" applyProtection="1">
      <alignment horizontal="left"/>
    </xf>
    <xf numFmtId="1" fontId="2" fillId="0" borderId="59" xfId="0" applyNumberFormat="1" applyFont="1" applyFill="1" applyBorder="1" applyAlignment="1" applyProtection="1">
      <alignment horizontal="right"/>
    </xf>
    <xf numFmtId="1" fontId="2" fillId="7" borderId="60" xfId="0" applyNumberFormat="1" applyFont="1" applyFill="1" applyBorder="1" applyAlignment="1" applyProtection="1">
      <alignment horizontal="right"/>
    </xf>
    <xf numFmtId="1" fontId="2" fillId="2" borderId="61" xfId="0" applyNumberFormat="1" applyFont="1" applyFill="1" applyBorder="1" applyAlignment="1" applyProtection="1">
      <alignment horizontal="right"/>
    </xf>
    <xf numFmtId="1" fontId="2" fillId="7" borderId="62" xfId="0" applyNumberFormat="1" applyFont="1" applyFill="1" applyBorder="1" applyAlignment="1" applyProtection="1"/>
    <xf numFmtId="1" fontId="2" fillId="7" borderId="60" xfId="0" applyNumberFormat="1" applyFont="1" applyFill="1" applyBorder="1" applyAlignment="1" applyProtection="1"/>
    <xf numFmtId="1" fontId="2" fillId="7" borderId="58" xfId="0" applyNumberFormat="1" applyFont="1" applyFill="1" applyBorder="1" applyAlignment="1" applyProtection="1"/>
    <xf numFmtId="1" fontId="2" fillId="6" borderId="94" xfId="0" applyNumberFormat="1" applyFont="1" applyFill="1" applyBorder="1" applyAlignment="1" applyProtection="1">
      <protection locked="0"/>
    </xf>
    <xf numFmtId="1" fontId="2" fillId="6" borderId="61" xfId="0" applyNumberFormat="1" applyFont="1" applyFill="1" applyBorder="1" applyAlignment="1" applyProtection="1">
      <alignment wrapText="1"/>
      <protection locked="0"/>
    </xf>
    <xf numFmtId="1" fontId="2" fillId="0" borderId="60" xfId="0" applyNumberFormat="1" applyFont="1" applyFill="1" applyBorder="1" applyAlignment="1" applyProtection="1">
      <alignment horizontal="right"/>
    </xf>
    <xf numFmtId="1" fontId="2" fillId="7" borderId="49" xfId="0" applyNumberFormat="1" applyFont="1" applyFill="1" applyBorder="1" applyAlignment="1" applyProtection="1"/>
    <xf numFmtId="1" fontId="2" fillId="0" borderId="38" xfId="0" applyNumberFormat="1" applyFont="1" applyFill="1" applyBorder="1" applyAlignment="1" applyProtection="1">
      <alignment vertical="center" wrapText="1"/>
    </xf>
    <xf numFmtId="1" fontId="2" fillId="0" borderId="17" xfId="0" applyNumberFormat="1" applyFont="1" applyFill="1" applyBorder="1" applyAlignment="1" applyProtection="1">
      <alignment horizontal="right" wrapText="1"/>
    </xf>
    <xf numFmtId="1" fontId="2" fillId="0" borderId="18" xfId="0" applyNumberFormat="1" applyFont="1" applyFill="1" applyBorder="1" applyAlignment="1" applyProtection="1">
      <alignment horizontal="right" wrapText="1"/>
    </xf>
    <xf numFmtId="1" fontId="2" fillId="6" borderId="10" xfId="0" applyNumberFormat="1" applyFont="1" applyFill="1" applyBorder="1" applyAlignment="1" applyProtection="1">
      <protection locked="0"/>
    </xf>
    <xf numFmtId="1" fontId="2" fillId="6" borderId="95" xfId="0" applyNumberFormat="1" applyFont="1" applyFill="1" applyBorder="1" applyAlignment="1" applyProtection="1">
      <protection locked="0"/>
    </xf>
    <xf numFmtId="1" fontId="2" fillId="6" borderId="38" xfId="0" applyNumberFormat="1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/>
    <xf numFmtId="1" fontId="3" fillId="2" borderId="96" xfId="0" applyNumberFormat="1" applyFont="1" applyFill="1" applyBorder="1" applyProtection="1"/>
    <xf numFmtId="1" fontId="2" fillId="2" borderId="7" xfId="0" applyNumberFormat="1" applyFont="1" applyFill="1" applyBorder="1" applyProtection="1"/>
    <xf numFmtId="1" fontId="2" fillId="2" borderId="7" xfId="0" applyNumberFormat="1" applyFont="1" applyFill="1" applyBorder="1" applyAlignment="1" applyProtection="1"/>
    <xf numFmtId="1" fontId="6" fillId="2" borderId="4" xfId="0" applyNumberFormat="1" applyFont="1" applyFill="1" applyBorder="1" applyAlignment="1" applyProtection="1"/>
    <xf numFmtId="1" fontId="2" fillId="4" borderId="4" xfId="0" applyNumberFormat="1" applyFont="1" applyFill="1" applyBorder="1" applyAlignment="1" applyProtection="1"/>
    <xf numFmtId="1" fontId="10" fillId="4" borderId="0" xfId="0" applyNumberFormat="1" applyFont="1" applyFill="1" applyBorder="1" applyAlignment="1"/>
    <xf numFmtId="1" fontId="10" fillId="2" borderId="28" xfId="0" applyNumberFormat="1" applyFont="1" applyFill="1" applyBorder="1"/>
    <xf numFmtId="1" fontId="10" fillId="2" borderId="0" xfId="0" applyNumberFormat="1" applyFont="1" applyFill="1" applyBorder="1"/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6" xfId="0" applyNumberFormat="1" applyFont="1" applyBorder="1" applyAlignment="1" applyProtection="1">
      <alignment horizontal="center" vertical="center" wrapText="1"/>
    </xf>
    <xf numFmtId="1" fontId="2" fillId="0" borderId="20" xfId="0" applyNumberFormat="1" applyFont="1" applyBorder="1" applyAlignment="1" applyProtection="1"/>
    <xf numFmtId="1" fontId="2" fillId="0" borderId="21" xfId="0" applyNumberFormat="1" applyFont="1" applyBorder="1" applyAlignment="1" applyProtection="1">
      <alignment horizontal="right"/>
    </xf>
    <xf numFmtId="1" fontId="2" fillId="0" borderId="22" xfId="0" applyNumberFormat="1" applyFont="1" applyBorder="1" applyAlignment="1" applyProtection="1">
      <alignment horizontal="right"/>
    </xf>
    <xf numFmtId="1" fontId="2" fillId="0" borderId="29" xfId="0" applyNumberFormat="1" applyFont="1" applyBorder="1" applyAlignment="1" applyProtection="1"/>
    <xf numFmtId="1" fontId="2" fillId="0" borderId="32" xfId="0" applyNumberFormat="1" applyFont="1" applyBorder="1" applyAlignment="1" applyProtection="1">
      <alignment horizontal="right"/>
    </xf>
    <xf numFmtId="1" fontId="2" fillId="0" borderId="37" xfId="0" applyNumberFormat="1" applyFont="1" applyBorder="1" applyAlignment="1" applyProtection="1">
      <alignment horizontal="right"/>
    </xf>
    <xf numFmtId="1" fontId="2" fillId="6" borderId="48" xfId="0" applyNumberFormat="1" applyFont="1" applyFill="1" applyBorder="1" applyAlignment="1" applyProtection="1">
      <alignment wrapText="1"/>
      <protection locked="0"/>
    </xf>
    <xf numFmtId="1" fontId="2" fillId="0" borderId="52" xfId="0" applyNumberFormat="1" applyFont="1" applyBorder="1" applyAlignment="1" applyProtection="1"/>
    <xf numFmtId="1" fontId="2" fillId="6" borderId="60" xfId="0" applyNumberFormat="1" applyFont="1" applyFill="1" applyBorder="1" applyAlignment="1" applyProtection="1">
      <protection locked="0"/>
    </xf>
    <xf numFmtId="1" fontId="2" fillId="7" borderId="63" xfId="0" applyNumberFormat="1" applyFont="1" applyFill="1" applyBorder="1" applyAlignment="1" applyProtection="1"/>
    <xf numFmtId="1" fontId="2" fillId="0" borderId="30" xfId="0" applyNumberFormat="1" applyFont="1" applyBorder="1" applyAlignment="1" applyProtection="1">
      <alignment horizontal="right"/>
    </xf>
    <xf numFmtId="1" fontId="2" fillId="0" borderId="31" xfId="0" applyNumberFormat="1" applyFont="1" applyBorder="1" applyAlignment="1" applyProtection="1">
      <alignment horizontal="right"/>
    </xf>
    <xf numFmtId="1" fontId="2" fillId="0" borderId="38" xfId="0" applyNumberFormat="1" applyFont="1" applyFill="1" applyBorder="1" applyAlignment="1" applyProtection="1">
      <alignment horizontal="left"/>
    </xf>
    <xf numFmtId="1" fontId="2" fillId="2" borderId="41" xfId="0" applyNumberFormat="1" applyFont="1" applyFill="1" applyBorder="1" applyAlignment="1" applyProtection="1">
      <alignment horizontal="right"/>
    </xf>
    <xf numFmtId="1" fontId="2" fillId="6" borderId="4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Protection="1"/>
    <xf numFmtId="1" fontId="2" fillId="4" borderId="97" xfId="0" applyNumberFormat="1" applyFont="1" applyFill="1" applyBorder="1" applyAlignment="1" applyProtection="1">
      <protection hidden="1"/>
    </xf>
    <xf numFmtId="1" fontId="2" fillId="4" borderId="98" xfId="0" applyNumberFormat="1" applyFont="1" applyFill="1" applyBorder="1" applyAlignment="1" applyProtection="1">
      <protection hidden="1"/>
    </xf>
    <xf numFmtId="1" fontId="2" fillId="4" borderId="99" xfId="0" applyNumberFormat="1" applyFont="1" applyFill="1" applyBorder="1" applyAlignment="1" applyProtection="1">
      <protection hidden="1"/>
    </xf>
    <xf numFmtId="1" fontId="2" fillId="4" borderId="0" xfId="0" applyNumberFormat="1" applyFont="1" applyFill="1" applyBorder="1" applyAlignment="1" applyProtection="1">
      <protection hidden="1"/>
    </xf>
    <xf numFmtId="1" fontId="2" fillId="2" borderId="100" xfId="0" applyNumberFormat="1" applyFont="1" applyFill="1" applyBorder="1" applyProtection="1"/>
    <xf numFmtId="1" fontId="2" fillId="2" borderId="100" xfId="0" applyNumberFormat="1" applyFont="1" applyFill="1" applyBorder="1" applyAlignment="1" applyProtection="1">
      <alignment wrapText="1"/>
    </xf>
    <xf numFmtId="1" fontId="2" fillId="2" borderId="100" xfId="0" applyNumberFormat="1" applyFont="1" applyFill="1" applyBorder="1" applyAlignment="1" applyProtection="1"/>
    <xf numFmtId="1" fontId="2" fillId="4" borderId="100" xfId="0" applyNumberFormat="1" applyFont="1" applyFill="1" applyBorder="1" applyAlignment="1" applyProtection="1">
      <protection hidden="1"/>
    </xf>
    <xf numFmtId="1" fontId="2" fillId="0" borderId="29" xfId="0" applyNumberFormat="1" applyFont="1" applyFill="1" applyBorder="1" applyAlignment="1" applyProtection="1">
      <alignment vertical="center" wrapText="1"/>
    </xf>
    <xf numFmtId="1" fontId="8" fillId="2" borderId="100" xfId="0" applyNumberFormat="1" applyFont="1" applyFill="1" applyBorder="1" applyAlignment="1" applyProtection="1">
      <alignment horizontal="right"/>
    </xf>
    <xf numFmtId="1" fontId="6" fillId="0" borderId="100" xfId="0" applyNumberFormat="1" applyFont="1" applyFill="1" applyBorder="1" applyAlignment="1" applyProtection="1"/>
    <xf numFmtId="1" fontId="2" fillId="0" borderId="100" xfId="0" applyNumberFormat="1" applyFont="1" applyFill="1" applyBorder="1" applyAlignment="1" applyProtection="1"/>
    <xf numFmtId="1" fontId="2" fillId="2" borderId="38" xfId="0" applyNumberFormat="1" applyFont="1" applyFill="1" applyBorder="1" applyAlignment="1" applyProtection="1"/>
    <xf numFmtId="1" fontId="8" fillId="2" borderId="10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Border="1" applyAlignment="1" applyProtection="1"/>
    <xf numFmtId="1" fontId="3" fillId="0" borderId="101" xfId="0" applyNumberFormat="1" applyFont="1" applyBorder="1" applyAlignment="1" applyProtection="1"/>
    <xf numFmtId="1" fontId="3" fillId="0" borderId="102" xfId="0" applyNumberFormat="1" applyFont="1" applyBorder="1" applyAlignment="1" applyProtection="1"/>
    <xf numFmtId="1" fontId="2" fillId="0" borderId="100" xfId="0" applyNumberFormat="1" applyFont="1" applyFill="1" applyBorder="1" applyAlignment="1" applyProtection="1">
      <protection hidden="1"/>
    </xf>
    <xf numFmtId="1" fontId="10" fillId="4" borderId="0" xfId="0" applyNumberFormat="1" applyFont="1" applyFill="1" applyProtection="1"/>
    <xf numFmtId="1" fontId="8" fillId="0" borderId="56" xfId="0" applyNumberFormat="1" applyFont="1" applyFill="1" applyBorder="1" applyAlignment="1" applyProtection="1">
      <alignment horizontal="left" vertical="center"/>
    </xf>
    <xf numFmtId="1" fontId="2" fillId="0" borderId="56" xfId="0" applyNumberFormat="1" applyFont="1" applyFill="1" applyBorder="1" applyAlignment="1" applyProtection="1">
      <alignment horizontal="right"/>
    </xf>
    <xf numFmtId="1" fontId="2" fillId="0" borderId="20" xfId="0" applyNumberFormat="1" applyFont="1" applyFill="1" applyBorder="1" applyAlignment="1" applyProtection="1">
      <alignment horizontal="right"/>
    </xf>
    <xf numFmtId="1" fontId="2" fillId="0" borderId="27" xfId="0" applyNumberFormat="1" applyFont="1" applyFill="1" applyBorder="1" applyAlignment="1" applyProtection="1"/>
    <xf numFmtId="1" fontId="6" fillId="4" borderId="0" xfId="0" applyNumberFormat="1" applyFont="1" applyFill="1" applyProtection="1"/>
    <xf numFmtId="1" fontId="2" fillId="0" borderId="54" xfId="0" applyNumberFormat="1" applyFont="1" applyFill="1" applyBorder="1" applyAlignment="1" applyProtection="1">
      <alignment horizontal="right"/>
    </xf>
    <xf numFmtId="1" fontId="2" fillId="8" borderId="103" xfId="1" applyNumberFormat="1" applyFont="1" applyBorder="1" applyAlignment="1" applyProtection="1">
      <alignment horizontal="right"/>
      <protection locked="0"/>
    </xf>
    <xf numFmtId="1" fontId="2" fillId="0" borderId="55" xfId="0" applyNumberFormat="1" applyFont="1" applyFill="1" applyBorder="1" applyAlignment="1" applyProtection="1">
      <alignment horizontal="right"/>
    </xf>
    <xf numFmtId="1" fontId="2" fillId="8" borderId="104" xfId="1" applyNumberFormat="1" applyFont="1" applyBorder="1" applyAlignment="1" applyProtection="1">
      <alignment horizontal="right"/>
      <protection locked="0"/>
    </xf>
    <xf numFmtId="1" fontId="2" fillId="8" borderId="105" xfId="1" applyNumberFormat="1" applyFont="1" applyBorder="1" applyAlignment="1" applyProtection="1">
      <alignment horizontal="right"/>
      <protection locked="0"/>
    </xf>
    <xf numFmtId="1" fontId="8" fillId="0" borderId="52" xfId="0" applyNumberFormat="1" applyFont="1" applyFill="1" applyBorder="1" applyAlignment="1" applyProtection="1">
      <alignment horizontal="left" vertical="center" wrapText="1"/>
    </xf>
    <xf numFmtId="1" fontId="2" fillId="0" borderId="51" xfId="0" applyNumberFormat="1" applyFont="1" applyFill="1" applyBorder="1" applyAlignment="1" applyProtection="1">
      <alignment horizontal="right" wrapText="1"/>
    </xf>
    <xf numFmtId="1" fontId="2" fillId="0" borderId="52" xfId="0" applyNumberFormat="1" applyFont="1" applyFill="1" applyBorder="1" applyAlignment="1" applyProtection="1">
      <alignment horizontal="right" wrapText="1"/>
    </xf>
    <xf numFmtId="1" fontId="2" fillId="0" borderId="52" xfId="0" applyNumberFormat="1" applyFont="1" applyFill="1" applyBorder="1" applyAlignment="1" applyProtection="1"/>
    <xf numFmtId="1" fontId="2" fillId="0" borderId="106" xfId="0" applyNumberFormat="1" applyFont="1" applyFill="1" applyBorder="1" applyAlignment="1" applyProtection="1"/>
    <xf numFmtId="1" fontId="10" fillId="4" borderId="0" xfId="0" applyNumberFormat="1" applyFont="1" applyFill="1" applyBorder="1"/>
    <xf numFmtId="1" fontId="3" fillId="0" borderId="107" xfId="0" applyNumberFormat="1" applyFont="1" applyFill="1" applyBorder="1" applyAlignment="1" applyProtection="1"/>
    <xf numFmtId="1" fontId="3" fillId="0" borderId="108" xfId="0" applyNumberFormat="1" applyFont="1" applyFill="1" applyBorder="1" applyAlignment="1" applyProtection="1">
      <alignment wrapText="1"/>
    </xf>
    <xf numFmtId="1" fontId="3" fillId="0" borderId="109" xfId="0" applyNumberFormat="1" applyFont="1" applyFill="1" applyBorder="1" applyAlignment="1" applyProtection="1">
      <alignment wrapText="1"/>
    </xf>
    <xf numFmtId="1" fontId="2" fillId="4" borderId="110" xfId="0" applyNumberFormat="1" applyFont="1" applyFill="1" applyBorder="1" applyAlignment="1" applyProtection="1"/>
    <xf numFmtId="1" fontId="2" fillId="4" borderId="98" xfId="0" applyNumberFormat="1" applyFont="1" applyFill="1" applyBorder="1" applyAlignment="1" applyProtection="1"/>
    <xf numFmtId="1" fontId="2" fillId="4" borderId="97" xfId="0" applyNumberFormat="1" applyFont="1" applyFill="1" applyBorder="1" applyAlignment="1" applyProtection="1"/>
    <xf numFmtId="1" fontId="2" fillId="4" borderId="73" xfId="0" applyNumberFormat="1" applyFont="1" applyFill="1" applyBorder="1" applyAlignment="1" applyProtection="1"/>
    <xf numFmtId="1" fontId="2" fillId="0" borderId="97" xfId="0" applyNumberFormat="1" applyFont="1" applyFill="1" applyBorder="1" applyAlignment="1" applyProtection="1"/>
    <xf numFmtId="1" fontId="2" fillId="4" borderId="111" xfId="0" applyNumberFormat="1" applyFont="1" applyFill="1" applyBorder="1" applyAlignment="1" applyProtection="1"/>
    <xf numFmtId="1" fontId="2" fillId="4" borderId="100" xfId="0" applyNumberFormat="1" applyFont="1" applyFill="1" applyBorder="1" applyAlignment="1" applyProtection="1"/>
    <xf numFmtId="1" fontId="2" fillId="0" borderId="112" xfId="0" applyNumberFormat="1" applyFont="1" applyFill="1" applyBorder="1" applyAlignment="1" applyProtection="1"/>
    <xf numFmtId="1" fontId="2" fillId="0" borderId="111" xfId="0" applyNumberFormat="1" applyFont="1" applyFill="1" applyBorder="1" applyAlignment="1" applyProtection="1">
      <protection hidden="1"/>
    </xf>
    <xf numFmtId="1" fontId="2" fillId="2" borderId="112" xfId="0" applyNumberFormat="1" applyFont="1" applyFill="1" applyBorder="1" applyAlignment="1" applyProtection="1"/>
    <xf numFmtId="1" fontId="2" fillId="6" borderId="19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>
      <alignment wrapText="1"/>
    </xf>
    <xf numFmtId="1" fontId="2" fillId="0" borderId="66" xfId="0" applyNumberFormat="1" applyFont="1" applyFill="1" applyBorder="1" applyAlignment="1" applyProtection="1">
      <alignment horizontal="center" wrapText="1"/>
    </xf>
    <xf numFmtId="1" fontId="2" fillId="2" borderId="0" xfId="0" applyNumberFormat="1" applyFont="1" applyFill="1" applyBorder="1" applyAlignment="1" applyProtection="1">
      <alignment horizontal="right" wrapText="1"/>
    </xf>
    <xf numFmtId="1" fontId="8" fillId="4" borderId="100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>
      <alignment vertical="center" wrapText="1"/>
    </xf>
    <xf numFmtId="1" fontId="2" fillId="6" borderId="20" xfId="0" applyNumberFormat="1" applyFont="1" applyFill="1" applyBorder="1" applyAlignment="1" applyProtection="1">
      <alignment wrapText="1"/>
      <protection locked="0"/>
    </xf>
    <xf numFmtId="1" fontId="8" fillId="2" borderId="100" xfId="0" applyNumberFormat="1" applyFont="1" applyFill="1" applyBorder="1" applyAlignment="1" applyProtection="1">
      <alignment wrapText="1"/>
    </xf>
    <xf numFmtId="1" fontId="3" fillId="0" borderId="73" xfId="0" applyNumberFormat="1" applyFont="1" applyFill="1" applyBorder="1" applyAlignment="1" applyProtection="1"/>
    <xf numFmtId="1" fontId="3" fillId="0" borderId="97" xfId="0" applyNumberFormat="1" applyFont="1" applyFill="1" applyBorder="1" applyAlignment="1" applyProtection="1"/>
    <xf numFmtId="1" fontId="3" fillId="0" borderId="110" xfId="0" applyNumberFormat="1" applyFont="1" applyFill="1" applyBorder="1" applyAlignment="1" applyProtection="1"/>
    <xf numFmtId="1" fontId="2" fillId="0" borderId="113" xfId="0" applyNumberFormat="1" applyFont="1" applyFill="1" applyBorder="1" applyAlignment="1" applyProtection="1"/>
    <xf numFmtId="1" fontId="2" fillId="2" borderId="111" xfId="0" applyNumberFormat="1" applyFont="1" applyFill="1" applyBorder="1" applyAlignment="1" applyProtection="1"/>
    <xf numFmtId="1" fontId="2" fillId="0" borderId="111" xfId="0" applyNumberFormat="1" applyFont="1" applyFill="1" applyBorder="1" applyAlignment="1" applyProtection="1"/>
    <xf numFmtId="1" fontId="2" fillId="0" borderId="114" xfId="0" applyNumberFormat="1" applyFont="1" applyFill="1" applyBorder="1" applyAlignment="1" applyProtection="1"/>
    <xf numFmtId="1" fontId="2" fillId="0" borderId="115" xfId="0" applyNumberFormat="1" applyFont="1" applyFill="1" applyBorder="1" applyAlignment="1" applyProtection="1"/>
    <xf numFmtId="1" fontId="2" fillId="0" borderId="66" xfId="0" applyNumberFormat="1" applyFont="1" applyFill="1" applyBorder="1" applyAlignment="1" applyProtection="1">
      <alignment horizontal="left" vertical="center" wrapText="1"/>
    </xf>
    <xf numFmtId="1" fontId="2" fillId="6" borderId="64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>
      <protection hidden="1"/>
    </xf>
    <xf numFmtId="1" fontId="6" fillId="2" borderId="0" xfId="0" applyNumberFormat="1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protection hidden="1"/>
    </xf>
    <xf numFmtId="1" fontId="2" fillId="0" borderId="72" xfId="0" applyNumberFormat="1" applyFont="1" applyFill="1" applyBorder="1" applyAlignment="1" applyProtection="1">
      <protection hidden="1"/>
    </xf>
    <xf numFmtId="1" fontId="2" fillId="0" borderId="71" xfId="0" applyNumberFormat="1" applyFont="1" applyFill="1" applyBorder="1" applyAlignment="1" applyProtection="1">
      <protection hidden="1"/>
    </xf>
    <xf numFmtId="1" fontId="2" fillId="0" borderId="97" xfId="0" applyNumberFormat="1" applyFont="1" applyFill="1" applyBorder="1" applyAlignment="1" applyProtection="1">
      <protection hidden="1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right"/>
    </xf>
    <xf numFmtId="1" fontId="2" fillId="0" borderId="66" xfId="0" applyNumberFormat="1" applyFont="1" applyFill="1" applyBorder="1" applyAlignment="1" applyProtection="1">
      <alignment horizontal="center" vertical="center"/>
      <protection hidden="1"/>
    </xf>
    <xf numFmtId="1" fontId="2" fillId="6" borderId="57" xfId="0" applyNumberFormat="1" applyFont="1" applyFill="1" applyBorder="1" applyAlignment="1" applyProtection="1">
      <alignment horizontal="right"/>
      <protection locked="0"/>
    </xf>
    <xf numFmtId="1" fontId="2" fillId="0" borderId="99" xfId="0" applyNumberFormat="1" applyFont="1" applyFill="1" applyBorder="1" applyAlignment="1" applyProtection="1">
      <protection hidden="1"/>
    </xf>
    <xf numFmtId="1" fontId="2" fillId="0" borderId="98" xfId="0" applyNumberFormat="1" applyFont="1" applyFill="1" applyBorder="1" applyAlignment="1" applyProtection="1">
      <protection hidden="1"/>
    </xf>
    <xf numFmtId="1" fontId="2" fillId="2" borderId="100" xfId="0" applyNumberFormat="1" applyFont="1" applyFill="1" applyBorder="1" applyAlignment="1" applyProtection="1">
      <protection hidden="1"/>
    </xf>
    <xf numFmtId="1" fontId="6" fillId="4" borderId="100" xfId="0" applyNumberFormat="1" applyFont="1" applyFill="1" applyBorder="1" applyAlignment="1" applyProtection="1">
      <protection hidden="1"/>
    </xf>
    <xf numFmtId="1" fontId="17" fillId="2" borderId="28" xfId="0" applyNumberFormat="1" applyFont="1" applyFill="1" applyBorder="1" applyAlignment="1" applyProtection="1">
      <alignment vertical="center" wrapText="1"/>
    </xf>
    <xf numFmtId="1" fontId="17" fillId="2" borderId="0" xfId="0" applyNumberFormat="1" applyFont="1" applyFill="1" applyBorder="1" applyAlignment="1" applyProtection="1">
      <alignment vertical="center" wrapText="1"/>
    </xf>
    <xf numFmtId="1" fontId="2" fillId="2" borderId="97" xfId="0" applyNumberFormat="1" applyFont="1" applyFill="1" applyBorder="1" applyAlignment="1" applyProtection="1">
      <protection hidden="1"/>
    </xf>
    <xf numFmtId="1" fontId="2" fillId="0" borderId="46" xfId="4" applyNumberFormat="1" applyFont="1" applyBorder="1" applyAlignment="1">
      <alignment horizontal="center" vertical="center" wrapText="1"/>
    </xf>
    <xf numFmtId="1" fontId="2" fillId="0" borderId="64" xfId="4" applyNumberFormat="1" applyFont="1" applyFill="1" applyBorder="1" applyAlignment="1" applyProtection="1">
      <alignment horizontal="center" vertical="center" wrapText="1"/>
    </xf>
    <xf numFmtId="1" fontId="2" fillId="0" borderId="46" xfId="4" applyNumberFormat="1" applyFont="1" applyFill="1" applyBorder="1" applyAlignment="1" applyProtection="1">
      <alignment horizontal="center" vertical="center" wrapText="1"/>
    </xf>
    <xf numFmtId="1" fontId="2" fillId="0" borderId="56" xfId="3" applyNumberFormat="1" applyFont="1" applyFill="1" applyBorder="1" applyAlignment="1" applyProtection="1">
      <alignment vertical="center" wrapText="1"/>
    </xf>
    <xf numFmtId="1" fontId="2" fillId="6" borderId="21" xfId="5" applyNumberFormat="1" applyFont="1" applyFill="1" applyBorder="1" applyAlignment="1" applyProtection="1">
      <protection locked="0"/>
    </xf>
    <xf numFmtId="1" fontId="2" fillId="6" borderId="24" xfId="5" applyNumberFormat="1" applyFont="1" applyFill="1" applyBorder="1" applyAlignment="1" applyProtection="1">
      <protection locked="0"/>
    </xf>
    <xf numFmtId="1" fontId="2" fillId="0" borderId="55" xfId="3" applyNumberFormat="1" applyFont="1" applyFill="1" applyBorder="1" applyAlignment="1" applyProtection="1">
      <alignment vertical="center" wrapText="1"/>
    </xf>
    <xf numFmtId="1" fontId="2" fillId="6" borderId="49" xfId="5" applyNumberFormat="1" applyFont="1" applyFill="1" applyBorder="1" applyAlignment="1" applyProtection="1">
      <protection locked="0"/>
    </xf>
    <xf numFmtId="1" fontId="2" fillId="6" borderId="50" xfId="5" applyNumberFormat="1" applyFont="1" applyFill="1" applyBorder="1" applyAlignment="1" applyProtection="1">
      <protection locked="0"/>
    </xf>
    <xf numFmtId="1" fontId="2" fillId="0" borderId="6" xfId="3" applyNumberFormat="1" applyFont="1" applyFill="1" applyBorder="1" applyAlignment="1" applyProtection="1">
      <alignment horizontal="center" vertical="center" wrapText="1"/>
    </xf>
    <xf numFmtId="1" fontId="2" fillId="0" borderId="46" xfId="5" applyNumberFormat="1" applyFont="1" applyFill="1" applyBorder="1" applyAlignment="1" applyProtection="1">
      <alignment horizontal="right"/>
    </xf>
    <xf numFmtId="1" fontId="2" fillId="0" borderId="64" xfId="5" applyNumberFormat="1" applyFont="1" applyFill="1" applyBorder="1" applyAlignment="1" applyProtection="1">
      <alignment horizontal="right"/>
    </xf>
    <xf numFmtId="1" fontId="5" fillId="0" borderId="0" xfId="0" applyNumberFormat="1" applyFont="1"/>
    <xf numFmtId="1" fontId="10" fillId="0" borderId="0" xfId="0" applyNumberFormat="1" applyFont="1"/>
    <xf numFmtId="1" fontId="10" fillId="0" borderId="1" xfId="0" applyNumberFormat="1" applyFont="1" applyBorder="1"/>
    <xf numFmtId="1" fontId="10" fillId="0" borderId="96" xfId="0" applyNumberFormat="1" applyFont="1" applyBorder="1"/>
    <xf numFmtId="1" fontId="10" fillId="0" borderId="72" xfId="0" applyNumberFormat="1" applyFont="1" applyBorder="1"/>
    <xf numFmtId="1" fontId="10" fillId="0" borderId="71" xfId="0" applyNumberFormat="1" applyFont="1" applyBorder="1"/>
    <xf numFmtId="1" fontId="6" fillId="2" borderId="100" xfId="0" applyNumberFormat="1" applyFont="1" applyFill="1" applyBorder="1" applyAlignment="1" applyProtection="1">
      <protection hidden="1"/>
    </xf>
    <xf numFmtId="1" fontId="7" fillId="0" borderId="66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20" xfId="0" applyNumberFormat="1" applyFont="1" applyBorder="1"/>
    <xf numFmtId="1" fontId="2" fillId="6" borderId="23" xfId="5" applyNumberFormat="1" applyFont="1" applyFill="1" applyBorder="1" applyAlignment="1" applyProtection="1">
      <protection locked="0"/>
    </xf>
    <xf numFmtId="1" fontId="2" fillId="6" borderId="20" xfId="5" applyNumberFormat="1" applyFont="1" applyFill="1" applyBorder="1" applyAlignment="1" applyProtection="1">
      <protection locked="0"/>
    </xf>
    <xf numFmtId="1" fontId="7" fillId="0" borderId="29" xfId="0" applyNumberFormat="1" applyFont="1" applyBorder="1"/>
    <xf numFmtId="1" fontId="2" fillId="6" borderId="53" xfId="5" applyNumberFormat="1" applyFont="1" applyFill="1" applyBorder="1" applyAlignment="1" applyProtection="1">
      <protection locked="0"/>
    </xf>
    <xf numFmtId="1" fontId="2" fillId="6" borderId="29" xfId="5" applyNumberFormat="1" applyFont="1" applyFill="1" applyBorder="1" applyAlignment="1" applyProtection="1">
      <protection locked="0"/>
    </xf>
    <xf numFmtId="1" fontId="18" fillId="0" borderId="0" xfId="0" applyNumberFormat="1" applyFont="1" applyBorder="1" applyProtection="1"/>
    <xf numFmtId="1" fontId="7" fillId="0" borderId="38" xfId="0" applyNumberFormat="1" applyFont="1" applyBorder="1"/>
    <xf numFmtId="1" fontId="2" fillId="6" borderId="41" xfId="5" applyNumberFormat="1" applyFont="1" applyFill="1" applyBorder="1" applyAlignment="1" applyProtection="1">
      <protection locked="0"/>
    </xf>
    <xf numFmtId="1" fontId="2" fillId="6" borderId="38" xfId="5" applyNumberFormat="1" applyFont="1" applyFill="1" applyBorder="1" applyAlignment="1" applyProtection="1">
      <protection locked="0"/>
    </xf>
    <xf numFmtId="1" fontId="2" fillId="0" borderId="116" xfId="0" applyNumberFormat="1" applyFont="1" applyFill="1" applyBorder="1" applyAlignment="1" applyProtection="1"/>
    <xf numFmtId="1" fontId="10" fillId="2" borderId="1" xfId="0" applyNumberFormat="1" applyFont="1" applyFill="1" applyBorder="1"/>
    <xf numFmtId="1" fontId="10" fillId="2" borderId="113" xfId="0" applyNumberFormat="1" applyFont="1" applyFill="1" applyBorder="1"/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77" xfId="0" applyNumberFormat="1" applyFont="1" applyBorder="1" applyAlignment="1" applyProtection="1">
      <alignment horizontal="center" vertical="center" wrapText="1"/>
    </xf>
    <xf numFmtId="1" fontId="7" fillId="0" borderId="53" xfId="0" applyNumberFormat="1" applyFont="1" applyFill="1" applyBorder="1"/>
    <xf numFmtId="1" fontId="2" fillId="0" borderId="32" xfId="0" applyNumberFormat="1" applyFont="1" applyBorder="1" applyAlignment="1" applyProtection="1"/>
    <xf numFmtId="1" fontId="2" fillId="0" borderId="37" xfId="0" applyNumberFormat="1" applyFont="1" applyBorder="1" applyAlignment="1" applyProtection="1"/>
    <xf numFmtId="1" fontId="2" fillId="2" borderId="53" xfId="0" applyNumberFormat="1" applyFont="1" applyFill="1" applyBorder="1" applyAlignment="1" applyProtection="1"/>
    <xf numFmtId="1" fontId="2" fillId="6" borderId="75" xfId="0" applyNumberFormat="1" applyFont="1" applyFill="1" applyBorder="1" applyAlignment="1" applyProtection="1">
      <protection locked="0"/>
    </xf>
    <xf numFmtId="1" fontId="2" fillId="6" borderId="106" xfId="0" applyNumberFormat="1" applyFont="1" applyFill="1" applyBorder="1" applyAlignment="1" applyProtection="1">
      <protection locked="0"/>
    </xf>
    <xf numFmtId="1" fontId="2" fillId="6" borderId="117" xfId="0" applyNumberFormat="1" applyFont="1" applyFill="1" applyBorder="1" applyAlignment="1" applyProtection="1">
      <protection locked="0"/>
    </xf>
    <xf numFmtId="1" fontId="7" fillId="0" borderId="11" xfId="0" applyNumberFormat="1" applyFont="1" applyFill="1" applyBorder="1"/>
    <xf numFmtId="1" fontId="2" fillId="0" borderId="39" xfId="0" applyNumberFormat="1" applyFont="1" applyBorder="1" applyAlignment="1" applyProtection="1"/>
    <xf numFmtId="1" fontId="2" fillId="0" borderId="40" xfId="0" applyNumberFormat="1" applyFont="1" applyBorder="1" applyAlignment="1" applyProtection="1"/>
    <xf numFmtId="1" fontId="2" fillId="2" borderId="41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protection locked="0"/>
    </xf>
    <xf numFmtId="1" fontId="10" fillId="2" borderId="0" xfId="0" applyNumberFormat="1" applyFont="1" applyFill="1" applyProtection="1"/>
    <xf numFmtId="1" fontId="7" fillId="0" borderId="46" xfId="0" applyNumberFormat="1" applyFont="1" applyBorder="1" applyAlignment="1" applyProtection="1">
      <alignment horizontal="center" vertical="center"/>
    </xf>
    <xf numFmtId="1" fontId="7" fillId="0" borderId="47" xfId="0" applyNumberFormat="1" applyFont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2" xfId="0" applyNumberFormat="1" applyFont="1" applyBorder="1" applyProtection="1"/>
    <xf numFmtId="1" fontId="7" fillId="0" borderId="21" xfId="0" applyNumberFormat="1" applyFont="1" applyBorder="1" applyProtection="1"/>
    <xf numFmtId="1" fontId="7" fillId="0" borderId="22" xfId="0" applyNumberFormat="1" applyFont="1" applyBorder="1" applyProtection="1"/>
    <xf numFmtId="1" fontId="7" fillId="0" borderId="50" xfId="0" applyNumberFormat="1" applyFont="1" applyBorder="1" applyProtection="1"/>
    <xf numFmtId="1" fontId="7" fillId="10" borderId="118" xfId="2" applyNumberFormat="1" applyFont="1" applyBorder="1" applyProtection="1">
      <protection locked="0"/>
    </xf>
    <xf numFmtId="1" fontId="7" fillId="10" borderId="119" xfId="2" applyNumberFormat="1" applyFont="1" applyBorder="1" applyProtection="1">
      <protection locked="0"/>
    </xf>
    <xf numFmtId="1" fontId="7" fillId="0" borderId="81" xfId="0" applyNumberFormat="1" applyFont="1" applyBorder="1" applyProtection="1"/>
    <xf numFmtId="1" fontId="7" fillId="0" borderId="32" xfId="0" applyNumberFormat="1" applyFont="1" applyBorder="1" applyProtection="1"/>
    <xf numFmtId="1" fontId="7" fillId="0" borderId="37" xfId="0" applyNumberFormat="1" applyFont="1" applyBorder="1" applyProtection="1"/>
    <xf numFmtId="1" fontId="7" fillId="0" borderId="33" xfId="0" applyNumberFormat="1" applyFont="1" applyBorder="1" applyProtection="1"/>
    <xf numFmtId="1" fontId="7" fillId="10" borderId="85" xfId="2" applyNumberFormat="1" applyFont="1" applyBorder="1" applyProtection="1">
      <protection locked="0"/>
    </xf>
    <xf numFmtId="1" fontId="7" fillId="10" borderId="86" xfId="2" applyNumberFormat="1" applyFont="1" applyBorder="1" applyProtection="1">
      <protection locked="0"/>
    </xf>
    <xf numFmtId="1" fontId="7" fillId="0" borderId="120" xfId="0" applyNumberFormat="1" applyFont="1" applyBorder="1" applyProtection="1"/>
    <xf numFmtId="1" fontId="0" fillId="2" borderId="68" xfId="0" applyNumberFormat="1" applyFill="1" applyBorder="1" applyProtection="1"/>
    <xf numFmtId="1" fontId="7" fillId="0" borderId="67" xfId="0" applyNumberFormat="1" applyFont="1" applyBorder="1" applyProtection="1"/>
    <xf numFmtId="1" fontId="7" fillId="0" borderId="121" xfId="0" applyNumberFormat="1" applyFont="1" applyBorder="1" applyProtection="1"/>
    <xf numFmtId="1" fontId="7" fillId="10" borderId="122" xfId="2" applyNumberFormat="1" applyFont="1" applyBorder="1" applyProtection="1">
      <protection locked="0"/>
    </xf>
    <xf numFmtId="1" fontId="7" fillId="10" borderId="123" xfId="2" applyNumberFormat="1" applyFont="1" applyBorder="1" applyProtection="1">
      <protection locked="0"/>
    </xf>
    <xf numFmtId="1" fontId="7" fillId="0" borderId="51" xfId="0" applyNumberFormat="1" applyFont="1" applyBorder="1" applyProtection="1"/>
    <xf numFmtId="1" fontId="7" fillId="0" borderId="49" xfId="0" applyNumberFormat="1" applyFont="1" applyBorder="1" applyProtection="1"/>
    <xf numFmtId="1" fontId="7" fillId="0" borderId="74" xfId="0" applyNumberFormat="1" applyFont="1" applyBorder="1" applyProtection="1"/>
    <xf numFmtId="1" fontId="7" fillId="0" borderId="54" xfId="0" applyNumberFormat="1" applyFont="1" applyBorder="1" applyProtection="1"/>
    <xf numFmtId="1" fontId="7" fillId="0" borderId="55" xfId="0" applyNumberFormat="1" applyFont="1" applyBorder="1" applyProtection="1"/>
    <xf numFmtId="1" fontId="7" fillId="0" borderId="39" xfId="0" applyNumberFormat="1" applyFont="1" applyBorder="1" applyProtection="1"/>
    <xf numFmtId="1" fontId="7" fillId="0" borderId="40" xfId="0" applyNumberFormat="1" applyFont="1" applyBorder="1" applyProtection="1"/>
    <xf numFmtId="1" fontId="7" fillId="0" borderId="42" xfId="0" applyNumberFormat="1" applyFont="1" applyBorder="1" applyProtection="1"/>
    <xf numFmtId="1" fontId="7" fillId="10" borderId="88" xfId="2" applyNumberFormat="1" applyFont="1" applyBorder="1" applyProtection="1">
      <protection locked="0"/>
    </xf>
    <xf numFmtId="1" fontId="7" fillId="10" borderId="89" xfId="2" applyNumberFormat="1" applyFont="1" applyBorder="1" applyProtection="1">
      <protection locked="0"/>
    </xf>
    <xf numFmtId="1" fontId="10" fillId="9" borderId="0" xfId="0" applyNumberFormat="1" applyFont="1" applyFill="1"/>
    <xf numFmtId="1" fontId="10" fillId="9" borderId="0" xfId="0" applyNumberFormat="1" applyFont="1" applyFill="1" applyProtection="1">
      <protection locked="0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7" fillId="0" borderId="2" xfId="0" applyNumberFormat="1" applyFont="1" applyBorder="1" applyAlignment="1" applyProtection="1">
      <alignment horizontal="center" vertical="center" wrapText="1"/>
    </xf>
    <xf numFmtId="1" fontId="7" fillId="0" borderId="28" xfId="0" applyNumberFormat="1" applyFont="1" applyBorder="1" applyAlignment="1" applyProtection="1">
      <alignment horizontal="center" vertical="center" wrapText="1"/>
    </xf>
    <xf numFmtId="1" fontId="7" fillId="0" borderId="69" xfId="0" applyNumberFormat="1" applyFont="1" applyBorder="1" applyAlignment="1" applyProtection="1">
      <alignment horizontal="center" vertical="center" wrapText="1"/>
    </xf>
    <xf numFmtId="1" fontId="7" fillId="0" borderId="124" xfId="0" applyNumberFormat="1" applyFont="1" applyBorder="1" applyAlignment="1" applyProtection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 wrapText="1"/>
    </xf>
    <xf numFmtId="1" fontId="7" fillId="0" borderId="14" xfId="0" applyNumberFormat="1" applyFont="1" applyBorder="1" applyAlignment="1" applyProtection="1">
      <alignment horizontal="center" vertical="center" wrapText="1"/>
    </xf>
    <xf numFmtId="1" fontId="2" fillId="0" borderId="3" xfId="3" applyNumberFormat="1" applyFont="1" applyFill="1" applyBorder="1" applyAlignment="1" applyProtection="1">
      <alignment horizontal="center" vertical="center" wrapText="1"/>
    </xf>
    <xf numFmtId="1" fontId="2" fillId="0" borderId="10" xfId="3" applyNumberFormat="1" applyFont="1" applyFill="1" applyBorder="1" applyAlignment="1" applyProtection="1">
      <alignment horizontal="center" vertical="center" wrapText="1"/>
    </xf>
    <xf numFmtId="1" fontId="2" fillId="0" borderId="2" xfId="3" applyNumberFormat="1" applyFont="1" applyFill="1" applyBorder="1" applyAlignment="1" applyProtection="1">
      <alignment horizontal="center" vertical="center" wrapText="1"/>
    </xf>
    <xf numFmtId="1" fontId="2" fillId="0" borderId="14" xfId="3" applyNumberFormat="1" applyFont="1" applyFill="1" applyBorder="1" applyAlignment="1" applyProtection="1">
      <alignment horizontal="center" vertical="center" wrapText="1"/>
    </xf>
    <xf numFmtId="1" fontId="2" fillId="0" borderId="4" xfId="3" applyNumberFormat="1" applyFont="1" applyFill="1" applyBorder="1" applyAlignment="1" applyProtection="1">
      <alignment horizontal="center" vertical="center" wrapText="1"/>
    </xf>
    <xf numFmtId="1" fontId="2" fillId="0" borderId="5" xfId="3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Border="1" applyAlignment="1" applyProtection="1">
      <alignment horizontal="center" vertical="center" wrapText="1"/>
    </xf>
    <xf numFmtId="1" fontId="2" fillId="0" borderId="15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77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/>
    </xf>
    <xf numFmtId="1" fontId="7" fillId="0" borderId="15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15" fillId="2" borderId="0" xfId="0" applyNumberFormat="1" applyFont="1" applyFill="1" applyBorder="1" applyAlignment="1" applyProtection="1">
      <alignment horizont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14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2" fillId="0" borderId="14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 applyProtection="1">
      <alignment horizontal="center" vertical="center" wrapText="1"/>
    </xf>
    <xf numFmtId="1" fontId="9" fillId="0" borderId="1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14" fillId="2" borderId="0" xfId="0" applyNumberFormat="1" applyFont="1" applyFill="1" applyBorder="1" applyAlignment="1" applyProtection="1">
      <alignment horizontal="center" vertical="center" wrapText="1"/>
    </xf>
    <xf numFmtId="1" fontId="2" fillId="0" borderId="76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78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/>
    </xf>
    <xf numFmtId="1" fontId="2" fillId="0" borderId="57" xfId="0" applyNumberFormat="1" applyFont="1" applyFill="1" applyBorder="1" applyAlignment="1" applyProtection="1">
      <alignment horizontal="center" vertical="center"/>
    </xf>
    <xf numFmtId="1" fontId="2" fillId="0" borderId="65" xfId="0" applyNumberFormat="1" applyFont="1" applyFill="1" applyBorder="1" applyAlignment="1" applyProtection="1">
      <alignment horizontal="center" vertical="center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1" fontId="8" fillId="0" borderId="8" xfId="0" applyNumberFormat="1" applyFont="1" applyFill="1" applyBorder="1" applyAlignment="1" applyProtection="1">
      <alignment horizontal="center" vertical="center" wrapText="1"/>
    </xf>
    <xf numFmtId="1" fontId="8" fillId="0" borderId="7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left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3" fillId="4" borderId="1" xfId="3" quotePrefix="1" applyNumberFormat="1" applyFont="1" applyFill="1" applyBorder="1" applyAlignment="1" applyProtection="1">
      <alignment horizontal="left"/>
    </xf>
    <xf numFmtId="1" fontId="2" fillId="0" borderId="9" xfId="3" applyNumberFormat="1" applyFont="1" applyFill="1" applyBorder="1" applyAlignment="1" applyProtection="1">
      <alignment horizontal="center" vertical="center" wrapText="1"/>
    </xf>
    <xf numFmtId="1" fontId="2" fillId="0" borderId="3" xfId="4" applyNumberFormat="1" applyFont="1" applyFill="1" applyBorder="1" applyAlignment="1" applyProtection="1">
      <alignment horizontal="center" vertical="center"/>
    </xf>
    <xf numFmtId="1" fontId="2" fillId="0" borderId="5" xfId="4" applyNumberFormat="1" applyFont="1" applyFill="1" applyBorder="1" applyAlignment="1" applyProtection="1">
      <alignment horizontal="center" vertical="center"/>
    </xf>
    <xf numFmtId="1" fontId="2" fillId="0" borderId="10" xfId="4" applyNumberFormat="1" applyFont="1" applyFill="1" applyBorder="1" applyAlignment="1" applyProtection="1">
      <alignment horizontal="center" vertical="center"/>
    </xf>
    <xf numFmtId="1" fontId="2" fillId="0" borderId="11" xfId="4" applyNumberFormat="1" applyFont="1" applyFill="1" applyBorder="1" applyAlignment="1" applyProtection="1">
      <alignment horizontal="center" vertical="center"/>
    </xf>
    <xf numFmtId="1" fontId="2" fillId="0" borderId="2" xfId="4" applyNumberFormat="1" applyFont="1" applyFill="1" applyBorder="1" applyAlignment="1" applyProtection="1">
      <alignment horizontal="center" vertical="top" wrapText="1"/>
    </xf>
    <xf numFmtId="1" fontId="2" fillId="0" borderId="9" xfId="4" applyNumberFormat="1" applyFont="1" applyFill="1" applyBorder="1" applyAlignment="1" applyProtection="1">
      <alignment horizontal="center" vertical="top" wrapText="1"/>
    </xf>
    <xf numFmtId="1" fontId="2" fillId="0" borderId="14" xfId="4" applyNumberFormat="1" applyFont="1" applyFill="1" applyBorder="1" applyAlignment="1" applyProtection="1">
      <alignment horizontal="center" vertical="top" wrapText="1"/>
    </xf>
    <xf numFmtId="1" fontId="2" fillId="0" borderId="77" xfId="0" applyNumberFormat="1" applyFont="1" applyFill="1" applyBorder="1" applyAlignment="1" applyProtection="1">
      <alignment horizontal="center" vertical="center"/>
    </xf>
  </cellXfs>
  <cellStyles count="6">
    <cellStyle name="Millares [0] 2" xfId="5" xr:uid="{00000000-0005-0000-0000-000000000000}"/>
    <cellStyle name="Millares 10 3" xfId="4" xr:uid="{00000000-0005-0000-0000-000001000000}"/>
    <cellStyle name="Normal" xfId="0" builtinId="0"/>
    <cellStyle name="Normal_REM 17-2002" xfId="3" xr:uid="{00000000-0005-0000-0000-000003000000}"/>
    <cellStyle name="Notas" xfId="2" builtinId="10"/>
    <cellStyle name="Notas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>
        <row r="18">
          <cell r="C18">
            <v>0</v>
          </cell>
        </row>
      </sheetData>
      <sheetData sheetId="2"/>
      <sheetData sheetId="3">
        <row r="77">
          <cell r="C77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>
        <row r="18">
          <cell r="C18">
            <v>0</v>
          </cell>
        </row>
      </sheetData>
      <sheetData sheetId="2"/>
      <sheetData sheetId="3">
        <row r="77">
          <cell r="C77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7"/>
  <sheetViews>
    <sheetView workbookViewId="0">
      <selection activeCell="E82" sqref="E82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",[1]NOMBRE!B2," - ","( ",[1]NOMBRE!C2,[1]NOMBRE!D2,[1]NOMBRE!E2,[1]NOMBRE!F2,[1]NOMBRE!G2," )")</f>
        <v>COMUNA:  - (  )</v>
      </c>
    </row>
    <row r="3" spans="1:88" ht="16.149999999999999" customHeight="1" x14ac:dyDescent="0.2">
      <c r="A3" s="104" t="str">
        <f>CONCATENATE("ESTABLECIMIENTO/ESTRATEGIA: ",[1]NOMBRE!B3," - ","( ",[1]NOMBRE!C3,[1]NOMBRE!D3,[1]NOMBRE!E3,[1]NOMBRE!F3,[1]NOMBRE!G3,[1]NOMBRE!H3," )")</f>
        <v>ESTABLECIMIENTO/ESTRATEGIA:  - (  )</v>
      </c>
    </row>
    <row r="4" spans="1:88" ht="16.149999999999999" customHeight="1" x14ac:dyDescent="0.2">
      <c r="A4" s="104" t="str">
        <f>CONCATENATE("MES: ",[1]NOMBRE!B6," - ","( ",[1]NOMBRE!C6,[1]NOMBRE!D6," )")</f>
        <v>MES:  - (  )</v>
      </c>
    </row>
    <row r="5" spans="1:88" ht="16.149999999999999" customHeight="1" x14ac:dyDescent="0.2">
      <c r="A5" s="104" t="str">
        <f>CONCATENATE("AÑO: ",[1]NOMBRE!B7)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115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98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171" t="s">
        <v>16</v>
      </c>
      <c r="E30" s="51" t="s">
        <v>15</v>
      </c>
      <c r="F30" s="172" t="s">
        <v>16</v>
      </c>
      <c r="G30" s="51" t="s">
        <v>15</v>
      </c>
      <c r="H30" s="172" t="s">
        <v>16</v>
      </c>
      <c r="I30" s="51" t="s">
        <v>15</v>
      </c>
      <c r="J30" s="172" t="s">
        <v>16</v>
      </c>
      <c r="K30" s="51" t="s">
        <v>15</v>
      </c>
      <c r="L30" s="172" t="s">
        <v>16</v>
      </c>
      <c r="M30" s="51" t="s">
        <v>15</v>
      </c>
      <c r="N30" s="172" t="s">
        <v>16</v>
      </c>
      <c r="O30" s="51" t="s">
        <v>15</v>
      </c>
      <c r="P30" s="172" t="s">
        <v>16</v>
      </c>
      <c r="Q30" s="43" t="s">
        <v>15</v>
      </c>
      <c r="R30" s="172" t="s">
        <v>16</v>
      </c>
      <c r="S30" s="51" t="s">
        <v>15</v>
      </c>
      <c r="T30" s="172" t="s">
        <v>16</v>
      </c>
      <c r="U30" s="43" t="s">
        <v>15</v>
      </c>
      <c r="V30" s="173" t="s">
        <v>16</v>
      </c>
      <c r="W30" s="51" t="s">
        <v>15</v>
      </c>
      <c r="X30" s="173" t="s">
        <v>16</v>
      </c>
      <c r="Y30" s="51" t="s">
        <v>15</v>
      </c>
      <c r="Z30" s="173" t="s">
        <v>16</v>
      </c>
      <c r="AA30" s="51" t="s">
        <v>15</v>
      </c>
      <c r="AB30" s="173" t="s">
        <v>16</v>
      </c>
      <c r="AC30" s="51" t="s">
        <v>15</v>
      </c>
      <c r="AD30" s="173" t="s">
        <v>16</v>
      </c>
      <c r="AE30" s="51" t="s">
        <v>15</v>
      </c>
      <c r="AF30" s="173" t="s">
        <v>16</v>
      </c>
      <c r="AG30" s="51" t="s">
        <v>15</v>
      </c>
      <c r="AH30" s="173" t="s">
        <v>16</v>
      </c>
      <c r="AI30" s="51" t="s">
        <v>15</v>
      </c>
      <c r="AJ30" s="173" t="s">
        <v>16</v>
      </c>
      <c r="AK30" s="51" t="s">
        <v>15</v>
      </c>
      <c r="AL30" s="173" t="s">
        <v>16</v>
      </c>
      <c r="AM30" s="51" t="s">
        <v>15</v>
      </c>
      <c r="AN30" s="172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25" t="s">
        <v>72</v>
      </c>
      <c r="G44" s="24" t="s">
        <v>69</v>
      </c>
      <c r="H44" s="24" t="s">
        <v>70</v>
      </c>
      <c r="I44" s="91" t="s">
        <v>71</v>
      </c>
      <c r="J44" s="25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85" t="s">
        <v>14</v>
      </c>
      <c r="C50" s="2" t="s">
        <v>15</v>
      </c>
      <c r="D50" s="85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2" t="s">
        <v>82</v>
      </c>
      <c r="G59" s="25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25" t="s">
        <v>16</v>
      </c>
      <c r="F73" s="70" t="s">
        <v>15</v>
      </c>
      <c r="G73" s="25" t="s">
        <v>16</v>
      </c>
      <c r="H73" s="90" t="s">
        <v>15</v>
      </c>
      <c r="I73" s="25" t="s">
        <v>16</v>
      </c>
      <c r="J73" s="90" t="s">
        <v>15</v>
      </c>
      <c r="K73" s="25" t="s">
        <v>16</v>
      </c>
      <c r="L73" s="90" t="s">
        <v>15</v>
      </c>
      <c r="M73" s="25" t="s">
        <v>16</v>
      </c>
      <c r="N73" s="90" t="s">
        <v>15</v>
      </c>
      <c r="O73" s="25" t="s">
        <v>16</v>
      </c>
      <c r="P73" s="90" t="s">
        <v>15</v>
      </c>
      <c r="Q73" s="25" t="s">
        <v>16</v>
      </c>
      <c r="R73" s="90" t="s">
        <v>15</v>
      </c>
      <c r="S73" s="25" t="s">
        <v>16</v>
      </c>
      <c r="T73" s="90" t="s">
        <v>15</v>
      </c>
      <c r="U73" s="25" t="s">
        <v>16</v>
      </c>
      <c r="V73" s="90" t="s">
        <v>15</v>
      </c>
      <c r="W73" s="25" t="s">
        <v>16</v>
      </c>
      <c r="X73" s="90" t="s">
        <v>15</v>
      </c>
      <c r="Y73" s="25" t="s">
        <v>16</v>
      </c>
      <c r="Z73" s="90" t="s">
        <v>15</v>
      </c>
      <c r="AA73" s="25" t="s">
        <v>16</v>
      </c>
      <c r="AB73" s="90" t="s">
        <v>15</v>
      </c>
      <c r="AC73" s="25" t="s">
        <v>16</v>
      </c>
      <c r="AD73" s="90" t="s">
        <v>15</v>
      </c>
      <c r="AE73" s="25" t="s">
        <v>16</v>
      </c>
      <c r="AF73" s="90" t="s">
        <v>15</v>
      </c>
      <c r="AG73" s="25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98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20</v>
      </c>
      <c r="C81" s="41">
        <f>SUM(ENERO:DICIEMBRE!C81)</f>
        <v>0</v>
      </c>
      <c r="D81" s="41">
        <f>SUM(ENERO:DICIEMBRE!D81)</f>
        <v>20</v>
      </c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2399</v>
      </c>
      <c r="C82" s="41">
        <f>SUM(ENERO:DICIEMBRE!C82)</f>
        <v>1893</v>
      </c>
      <c r="D82" s="41">
        <f>SUM(ENERO:DICIEMBRE!D82)</f>
        <v>506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41">
        <f>SUM(ENERO:DICIEMBRE!B87)</f>
        <v>83007</v>
      </c>
      <c r="C87" s="41">
        <f>SUM(ENERO:DICIEMBRE!C87)</f>
        <v>1311</v>
      </c>
      <c r="D87" s="41">
        <f>SUM(ENERO:DICIEMBRE!D87)</f>
        <v>228677</v>
      </c>
      <c r="E87" s="41">
        <f>SUM(ENERO:DICIEMBRE!E87)</f>
        <v>0</v>
      </c>
      <c r="F87" s="41">
        <f>SUM(ENERO:DICIEMBRE!F87)</f>
        <v>81696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41">
        <f>SUM(ENERO:DICIEMBRE!B88)</f>
        <v>31594</v>
      </c>
      <c r="C88" s="41">
        <f>SUM(ENERO:DICIEMBRE!C88)</f>
        <v>485</v>
      </c>
      <c r="D88" s="41">
        <f>SUM(ENERO:DICIEMBRE!D88)</f>
        <v>86305</v>
      </c>
      <c r="E88" s="41">
        <f>SUM(ENERO:DICIEMBRE!E88)</f>
        <v>0</v>
      </c>
      <c r="F88" s="41">
        <f>SUM(ENERO:DICIEMBRE!F88)</f>
        <v>31109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114601</v>
      </c>
      <c r="C89" s="287">
        <f>SUM(C87:C88)</f>
        <v>1796</v>
      </c>
      <c r="D89" s="286">
        <f>SUM(D87:D88)</f>
        <v>314982</v>
      </c>
      <c r="E89" s="287">
        <f>SUM(E87:E88)</f>
        <v>0</v>
      </c>
      <c r="F89" s="287">
        <f>SUM(F87:F88)</f>
        <v>112805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6.149999999999999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171" t="s">
        <v>16</v>
      </c>
      <c r="E99" s="310" t="s">
        <v>15</v>
      </c>
      <c r="F99" s="115" t="s">
        <v>16</v>
      </c>
      <c r="G99" s="310" t="s">
        <v>15</v>
      </c>
      <c r="H99" s="115" t="s">
        <v>16</v>
      </c>
      <c r="I99" s="310" t="s">
        <v>15</v>
      </c>
      <c r="J99" s="115" t="s">
        <v>16</v>
      </c>
      <c r="K99" s="310" t="s">
        <v>15</v>
      </c>
      <c r="L99" s="115" t="s">
        <v>16</v>
      </c>
      <c r="M99" s="310" t="s">
        <v>15</v>
      </c>
      <c r="N99" s="115" t="s">
        <v>16</v>
      </c>
      <c r="O99" s="310" t="s">
        <v>15</v>
      </c>
      <c r="P99" s="115" t="s">
        <v>16</v>
      </c>
      <c r="Q99" s="311" t="s">
        <v>15</v>
      </c>
      <c r="R99" s="115" t="s">
        <v>16</v>
      </c>
      <c r="S99" s="310" t="s">
        <v>15</v>
      </c>
      <c r="T99" s="115" t="s">
        <v>16</v>
      </c>
      <c r="U99" s="310" t="s">
        <v>15</v>
      </c>
      <c r="V99" s="115" t="s">
        <v>16</v>
      </c>
      <c r="W99" s="310" t="s">
        <v>15</v>
      </c>
      <c r="X99" s="115" t="s">
        <v>16</v>
      </c>
      <c r="Y99" s="310" t="s">
        <v>15</v>
      </c>
      <c r="Z99" s="115" t="s">
        <v>16</v>
      </c>
      <c r="AA99" s="310" t="s">
        <v>15</v>
      </c>
      <c r="AB99" s="115" t="s">
        <v>16</v>
      </c>
      <c r="AC99" s="310" t="s">
        <v>15</v>
      </c>
      <c r="AD99" s="115" t="s">
        <v>16</v>
      </c>
      <c r="AE99" s="310" t="s">
        <v>15</v>
      </c>
      <c r="AF99" s="115" t="s">
        <v>16</v>
      </c>
      <c r="AG99" s="310" t="s">
        <v>15</v>
      </c>
      <c r="AH99" s="115" t="s">
        <v>16</v>
      </c>
      <c r="AI99" s="310" t="s">
        <v>15</v>
      </c>
      <c r="AJ99" s="115" t="s">
        <v>16</v>
      </c>
      <c r="AK99" s="310" t="s">
        <v>15</v>
      </c>
      <c r="AL99" s="115" t="s">
        <v>16</v>
      </c>
      <c r="AM99" s="311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546603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." sqref="E13:AR26 E31:AP41 C45:J46 C52:W53 C55:W56 B60:G61 B64:B65 C69:D69 F74:AG77 F108:O114 C81:D82 B93:L95 E100:AP102 B87:F88" xr:uid="{00000000-0002-0000-0000-000000000000}">
      <formula1>0</formula1>
      <formula2>99999</formula2>
    </dataValidation>
  </dataValidations>
  <pageMargins left="0.7" right="0.7" top="0.75" bottom="0.75" header="0.3" footer="0.3"/>
  <ignoredErrors>
    <ignoredError sqref="C81:C82 B87:F88 D81:D8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",[10]NOMBRE!B2," - ","( ",[10]NOMBRE!C2,[10]NOMBRE!D2,[10]NOMBRE!E2,[10]NOMBRE!F2,[10]NOMBRE!G2," )")</f>
        <v>COMUNA: LINARES - ( 07401 )</v>
      </c>
    </row>
    <row r="3" spans="1:88" ht="16.149999999999999" customHeight="1" x14ac:dyDescent="0.2">
      <c r="A3" s="104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",[10]NOMBRE!B6," - ","( ",[10]NOMBRE!C6,[10]NOMBRE!D6," )")</f>
        <v>MES: SEPTIEMBRE - ( 09 )</v>
      </c>
    </row>
    <row r="5" spans="1:88" ht="16.149999999999999" customHeight="1" x14ac:dyDescent="0.2">
      <c r="A5" s="104" t="str">
        <f>CONCATENATE("AÑO: ",[10]NOMBRE!B7)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39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443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33" t="s">
        <v>16</v>
      </c>
      <c r="E30" s="434" t="s">
        <v>15</v>
      </c>
      <c r="F30" s="436" t="s">
        <v>16</v>
      </c>
      <c r="G30" s="434" t="s">
        <v>15</v>
      </c>
      <c r="H30" s="436" t="s">
        <v>16</v>
      </c>
      <c r="I30" s="434" t="s">
        <v>15</v>
      </c>
      <c r="J30" s="436" t="s">
        <v>16</v>
      </c>
      <c r="K30" s="434" t="s">
        <v>15</v>
      </c>
      <c r="L30" s="436" t="s">
        <v>16</v>
      </c>
      <c r="M30" s="434" t="s">
        <v>15</v>
      </c>
      <c r="N30" s="436" t="s">
        <v>16</v>
      </c>
      <c r="O30" s="434" t="s">
        <v>15</v>
      </c>
      <c r="P30" s="436" t="s">
        <v>16</v>
      </c>
      <c r="Q30" s="435" t="s">
        <v>15</v>
      </c>
      <c r="R30" s="436" t="s">
        <v>16</v>
      </c>
      <c r="S30" s="434" t="s">
        <v>15</v>
      </c>
      <c r="T30" s="436" t="s">
        <v>16</v>
      </c>
      <c r="U30" s="435" t="s">
        <v>15</v>
      </c>
      <c r="V30" s="173" t="s">
        <v>16</v>
      </c>
      <c r="W30" s="434" t="s">
        <v>15</v>
      </c>
      <c r="X30" s="173" t="s">
        <v>16</v>
      </c>
      <c r="Y30" s="434" t="s">
        <v>15</v>
      </c>
      <c r="Z30" s="173" t="s">
        <v>16</v>
      </c>
      <c r="AA30" s="434" t="s">
        <v>15</v>
      </c>
      <c r="AB30" s="173" t="s">
        <v>16</v>
      </c>
      <c r="AC30" s="434" t="s">
        <v>15</v>
      </c>
      <c r="AD30" s="173" t="s">
        <v>16</v>
      </c>
      <c r="AE30" s="434" t="s">
        <v>15</v>
      </c>
      <c r="AF30" s="173" t="s">
        <v>16</v>
      </c>
      <c r="AG30" s="434" t="s">
        <v>15</v>
      </c>
      <c r="AH30" s="173" t="s">
        <v>16</v>
      </c>
      <c r="AI30" s="434" t="s">
        <v>15</v>
      </c>
      <c r="AJ30" s="173" t="s">
        <v>16</v>
      </c>
      <c r="AK30" s="434" t="s">
        <v>15</v>
      </c>
      <c r="AL30" s="173" t="s">
        <v>16</v>
      </c>
      <c r="AM30" s="434" t="s">
        <v>15</v>
      </c>
      <c r="AN30" s="436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42" t="s">
        <v>72</v>
      </c>
      <c r="G44" s="24" t="s">
        <v>69</v>
      </c>
      <c r="H44" s="24" t="s">
        <v>70</v>
      </c>
      <c r="I44" s="91" t="s">
        <v>71</v>
      </c>
      <c r="J44" s="442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444" t="s">
        <v>14</v>
      </c>
      <c r="C50" s="440" t="s">
        <v>15</v>
      </c>
      <c r="D50" s="444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41" t="s">
        <v>82</v>
      </c>
      <c r="G59" s="442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42" t="s">
        <v>16</v>
      </c>
      <c r="F73" s="70" t="s">
        <v>15</v>
      </c>
      <c r="G73" s="442" t="s">
        <v>16</v>
      </c>
      <c r="H73" s="90" t="s">
        <v>15</v>
      </c>
      <c r="I73" s="442" t="s">
        <v>16</v>
      </c>
      <c r="J73" s="90" t="s">
        <v>15</v>
      </c>
      <c r="K73" s="442" t="s">
        <v>16</v>
      </c>
      <c r="L73" s="90" t="s">
        <v>15</v>
      </c>
      <c r="M73" s="442" t="s">
        <v>16</v>
      </c>
      <c r="N73" s="90" t="s">
        <v>15</v>
      </c>
      <c r="O73" s="442" t="s">
        <v>16</v>
      </c>
      <c r="P73" s="90" t="s">
        <v>15</v>
      </c>
      <c r="Q73" s="442" t="s">
        <v>16</v>
      </c>
      <c r="R73" s="90" t="s">
        <v>15</v>
      </c>
      <c r="S73" s="442" t="s">
        <v>16</v>
      </c>
      <c r="T73" s="90" t="s">
        <v>15</v>
      </c>
      <c r="U73" s="442" t="s">
        <v>16</v>
      </c>
      <c r="V73" s="90" t="s">
        <v>15</v>
      </c>
      <c r="W73" s="442" t="s">
        <v>16</v>
      </c>
      <c r="X73" s="90" t="s">
        <v>15</v>
      </c>
      <c r="Y73" s="442" t="s">
        <v>16</v>
      </c>
      <c r="Z73" s="90" t="s">
        <v>15</v>
      </c>
      <c r="AA73" s="442" t="s">
        <v>16</v>
      </c>
      <c r="AB73" s="90" t="s">
        <v>15</v>
      </c>
      <c r="AC73" s="442" t="s">
        <v>16</v>
      </c>
      <c r="AD73" s="90" t="s">
        <v>15</v>
      </c>
      <c r="AE73" s="442" t="s">
        <v>16</v>
      </c>
      <c r="AF73" s="90" t="s">
        <v>15</v>
      </c>
      <c r="AG73" s="442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443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170</v>
      </c>
      <c r="C82" s="79">
        <v>165</v>
      </c>
      <c r="D82" s="79">
        <v>5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6677</v>
      </c>
      <c r="C87" s="281">
        <v>84</v>
      </c>
      <c r="D87" s="280">
        <v>18012</v>
      </c>
      <c r="E87" s="281"/>
      <c r="F87" s="281">
        <v>6593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2019</v>
      </c>
      <c r="C88" s="284">
        <v>26</v>
      </c>
      <c r="D88" s="283">
        <v>5446</v>
      </c>
      <c r="E88" s="284"/>
      <c r="F88" s="284">
        <v>1993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8696</v>
      </c>
      <c r="C89" s="287">
        <f>SUM(C87:C88)</f>
        <v>110</v>
      </c>
      <c r="D89" s="286">
        <f>SUM(D87:D88)</f>
        <v>23458</v>
      </c>
      <c r="E89" s="287">
        <f>SUM(E87:E88)</f>
        <v>0</v>
      </c>
      <c r="F89" s="287">
        <f>SUM(F87:F88)</f>
        <v>8586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33" t="s">
        <v>16</v>
      </c>
      <c r="E99" s="437" t="s">
        <v>15</v>
      </c>
      <c r="F99" s="439" t="s">
        <v>16</v>
      </c>
      <c r="G99" s="437" t="s">
        <v>15</v>
      </c>
      <c r="H99" s="439" t="s">
        <v>16</v>
      </c>
      <c r="I99" s="437" t="s">
        <v>15</v>
      </c>
      <c r="J99" s="439" t="s">
        <v>16</v>
      </c>
      <c r="K99" s="437" t="s">
        <v>15</v>
      </c>
      <c r="L99" s="439" t="s">
        <v>16</v>
      </c>
      <c r="M99" s="437" t="s">
        <v>15</v>
      </c>
      <c r="N99" s="439" t="s">
        <v>16</v>
      </c>
      <c r="O99" s="437" t="s">
        <v>15</v>
      </c>
      <c r="P99" s="439" t="s">
        <v>16</v>
      </c>
      <c r="Q99" s="438" t="s">
        <v>15</v>
      </c>
      <c r="R99" s="439" t="s">
        <v>16</v>
      </c>
      <c r="S99" s="437" t="s">
        <v>15</v>
      </c>
      <c r="T99" s="439" t="s">
        <v>16</v>
      </c>
      <c r="U99" s="437" t="s">
        <v>15</v>
      </c>
      <c r="V99" s="439" t="s">
        <v>16</v>
      </c>
      <c r="W99" s="437" t="s">
        <v>15</v>
      </c>
      <c r="X99" s="439" t="s">
        <v>16</v>
      </c>
      <c r="Y99" s="437" t="s">
        <v>15</v>
      </c>
      <c r="Z99" s="439" t="s">
        <v>16</v>
      </c>
      <c r="AA99" s="437" t="s">
        <v>15</v>
      </c>
      <c r="AB99" s="439" t="s">
        <v>16</v>
      </c>
      <c r="AC99" s="437" t="s">
        <v>15</v>
      </c>
      <c r="AD99" s="439" t="s">
        <v>16</v>
      </c>
      <c r="AE99" s="437" t="s">
        <v>15</v>
      </c>
      <c r="AF99" s="439" t="s">
        <v>16</v>
      </c>
      <c r="AG99" s="437" t="s">
        <v>15</v>
      </c>
      <c r="AH99" s="439" t="s">
        <v>16</v>
      </c>
      <c r="AI99" s="437" t="s">
        <v>15</v>
      </c>
      <c r="AJ99" s="439" t="s">
        <v>16</v>
      </c>
      <c r="AK99" s="437" t="s">
        <v>15</v>
      </c>
      <c r="AL99" s="439" t="s">
        <v>16</v>
      </c>
      <c r="AM99" s="438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41020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96C90B94-A0C7-4488-A7D1-3C0A33DA89F1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",[11]NOMBRE!B2," - ","( ",[11]NOMBRE!C2,[11]NOMBRE!D2,[11]NOMBRE!E2,[11]NOMBRE!F2,[11]NOMBRE!G2," )")</f>
        <v>COMUNA: LINARES - ( 07401 )</v>
      </c>
    </row>
    <row r="3" spans="1:88" ht="16.149999999999999" customHeight="1" x14ac:dyDescent="0.2">
      <c r="A3" s="104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",[11]NOMBRE!B6," - ","( ",[11]NOMBRE!C6,[11]NOMBRE!D6," )")</f>
        <v>MES: OCTUBRE - ( 10 )</v>
      </c>
    </row>
    <row r="5" spans="1:88" ht="16.149999999999999" customHeight="1" x14ac:dyDescent="0.2">
      <c r="A5" s="104" t="str">
        <f>CONCATENATE("AÑO: ",[11]NOMBRE!B7)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56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445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51" t="s">
        <v>16</v>
      </c>
      <c r="E30" s="448" t="s">
        <v>15</v>
      </c>
      <c r="F30" s="450" t="s">
        <v>16</v>
      </c>
      <c r="G30" s="448" t="s">
        <v>15</v>
      </c>
      <c r="H30" s="450" t="s">
        <v>16</v>
      </c>
      <c r="I30" s="448" t="s">
        <v>15</v>
      </c>
      <c r="J30" s="450" t="s">
        <v>16</v>
      </c>
      <c r="K30" s="448" t="s">
        <v>15</v>
      </c>
      <c r="L30" s="450" t="s">
        <v>16</v>
      </c>
      <c r="M30" s="448" t="s">
        <v>15</v>
      </c>
      <c r="N30" s="450" t="s">
        <v>16</v>
      </c>
      <c r="O30" s="448" t="s">
        <v>15</v>
      </c>
      <c r="P30" s="450" t="s">
        <v>16</v>
      </c>
      <c r="Q30" s="449" t="s">
        <v>15</v>
      </c>
      <c r="R30" s="450" t="s">
        <v>16</v>
      </c>
      <c r="S30" s="448" t="s">
        <v>15</v>
      </c>
      <c r="T30" s="450" t="s">
        <v>16</v>
      </c>
      <c r="U30" s="449" t="s">
        <v>15</v>
      </c>
      <c r="V30" s="173" t="s">
        <v>16</v>
      </c>
      <c r="W30" s="448" t="s">
        <v>15</v>
      </c>
      <c r="X30" s="173" t="s">
        <v>16</v>
      </c>
      <c r="Y30" s="448" t="s">
        <v>15</v>
      </c>
      <c r="Z30" s="173" t="s">
        <v>16</v>
      </c>
      <c r="AA30" s="448" t="s">
        <v>15</v>
      </c>
      <c r="AB30" s="173" t="s">
        <v>16</v>
      </c>
      <c r="AC30" s="448" t="s">
        <v>15</v>
      </c>
      <c r="AD30" s="173" t="s">
        <v>16</v>
      </c>
      <c r="AE30" s="448" t="s">
        <v>15</v>
      </c>
      <c r="AF30" s="173" t="s">
        <v>16</v>
      </c>
      <c r="AG30" s="448" t="s">
        <v>15</v>
      </c>
      <c r="AH30" s="173" t="s">
        <v>16</v>
      </c>
      <c r="AI30" s="448" t="s">
        <v>15</v>
      </c>
      <c r="AJ30" s="173" t="s">
        <v>16</v>
      </c>
      <c r="AK30" s="448" t="s">
        <v>15</v>
      </c>
      <c r="AL30" s="173" t="s">
        <v>16</v>
      </c>
      <c r="AM30" s="448" t="s">
        <v>15</v>
      </c>
      <c r="AN30" s="450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53" t="s">
        <v>72</v>
      </c>
      <c r="G44" s="24" t="s">
        <v>69</v>
      </c>
      <c r="H44" s="24" t="s">
        <v>70</v>
      </c>
      <c r="I44" s="91" t="s">
        <v>71</v>
      </c>
      <c r="J44" s="453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446" t="s">
        <v>14</v>
      </c>
      <c r="C50" s="447" t="s">
        <v>15</v>
      </c>
      <c r="D50" s="446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52" t="s">
        <v>82</v>
      </c>
      <c r="G59" s="453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53" t="s">
        <v>16</v>
      </c>
      <c r="F73" s="70" t="s">
        <v>15</v>
      </c>
      <c r="G73" s="453" t="s">
        <v>16</v>
      </c>
      <c r="H73" s="90" t="s">
        <v>15</v>
      </c>
      <c r="I73" s="453" t="s">
        <v>16</v>
      </c>
      <c r="J73" s="90" t="s">
        <v>15</v>
      </c>
      <c r="K73" s="453" t="s">
        <v>16</v>
      </c>
      <c r="L73" s="90" t="s">
        <v>15</v>
      </c>
      <c r="M73" s="453" t="s">
        <v>16</v>
      </c>
      <c r="N73" s="90" t="s">
        <v>15</v>
      </c>
      <c r="O73" s="453" t="s">
        <v>16</v>
      </c>
      <c r="P73" s="90" t="s">
        <v>15</v>
      </c>
      <c r="Q73" s="453" t="s">
        <v>16</v>
      </c>
      <c r="R73" s="90" t="s">
        <v>15</v>
      </c>
      <c r="S73" s="453" t="s">
        <v>16</v>
      </c>
      <c r="T73" s="90" t="s">
        <v>15</v>
      </c>
      <c r="U73" s="453" t="s">
        <v>16</v>
      </c>
      <c r="V73" s="90" t="s">
        <v>15</v>
      </c>
      <c r="W73" s="453" t="s">
        <v>16</v>
      </c>
      <c r="X73" s="90" t="s">
        <v>15</v>
      </c>
      <c r="Y73" s="453" t="s">
        <v>16</v>
      </c>
      <c r="Z73" s="90" t="s">
        <v>15</v>
      </c>
      <c r="AA73" s="453" t="s">
        <v>16</v>
      </c>
      <c r="AB73" s="90" t="s">
        <v>15</v>
      </c>
      <c r="AC73" s="453" t="s">
        <v>16</v>
      </c>
      <c r="AD73" s="90" t="s">
        <v>15</v>
      </c>
      <c r="AE73" s="453" t="s">
        <v>16</v>
      </c>
      <c r="AF73" s="90" t="s">
        <v>15</v>
      </c>
      <c r="AG73" s="453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445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164</v>
      </c>
      <c r="C82" s="79">
        <v>159</v>
      </c>
      <c r="D82" s="79">
        <v>5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7585</v>
      </c>
      <c r="C87" s="281">
        <v>39</v>
      </c>
      <c r="D87" s="280">
        <v>20571</v>
      </c>
      <c r="E87" s="281"/>
      <c r="F87" s="281">
        <v>7546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2213</v>
      </c>
      <c r="C88" s="284">
        <v>0</v>
      </c>
      <c r="D88" s="283">
        <v>6002</v>
      </c>
      <c r="E88" s="284"/>
      <c r="F88" s="284">
        <v>2213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9798</v>
      </c>
      <c r="C89" s="287">
        <f>SUM(C87:C88)</f>
        <v>39</v>
      </c>
      <c r="D89" s="286">
        <f>SUM(D87:D88)</f>
        <v>26573</v>
      </c>
      <c r="E89" s="287">
        <f>SUM(E87:E88)</f>
        <v>0</v>
      </c>
      <c r="F89" s="287">
        <f>SUM(F87:F88)</f>
        <v>9759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51" t="s">
        <v>16</v>
      </c>
      <c r="E99" s="454" t="s">
        <v>15</v>
      </c>
      <c r="F99" s="456" t="s">
        <v>16</v>
      </c>
      <c r="G99" s="454" t="s">
        <v>15</v>
      </c>
      <c r="H99" s="456" t="s">
        <v>16</v>
      </c>
      <c r="I99" s="454" t="s">
        <v>15</v>
      </c>
      <c r="J99" s="456" t="s">
        <v>16</v>
      </c>
      <c r="K99" s="454" t="s">
        <v>15</v>
      </c>
      <c r="L99" s="456" t="s">
        <v>16</v>
      </c>
      <c r="M99" s="454" t="s">
        <v>15</v>
      </c>
      <c r="N99" s="456" t="s">
        <v>16</v>
      </c>
      <c r="O99" s="454" t="s">
        <v>15</v>
      </c>
      <c r="P99" s="456" t="s">
        <v>16</v>
      </c>
      <c r="Q99" s="455" t="s">
        <v>15</v>
      </c>
      <c r="R99" s="456" t="s">
        <v>16</v>
      </c>
      <c r="S99" s="454" t="s">
        <v>15</v>
      </c>
      <c r="T99" s="456" t="s">
        <v>16</v>
      </c>
      <c r="U99" s="454" t="s">
        <v>15</v>
      </c>
      <c r="V99" s="456" t="s">
        <v>16</v>
      </c>
      <c r="W99" s="454" t="s">
        <v>15</v>
      </c>
      <c r="X99" s="456" t="s">
        <v>16</v>
      </c>
      <c r="Y99" s="454" t="s">
        <v>15</v>
      </c>
      <c r="Z99" s="456" t="s">
        <v>16</v>
      </c>
      <c r="AA99" s="454" t="s">
        <v>15</v>
      </c>
      <c r="AB99" s="456" t="s">
        <v>16</v>
      </c>
      <c r="AC99" s="454" t="s">
        <v>15</v>
      </c>
      <c r="AD99" s="456" t="s">
        <v>16</v>
      </c>
      <c r="AE99" s="454" t="s">
        <v>15</v>
      </c>
      <c r="AF99" s="456" t="s">
        <v>16</v>
      </c>
      <c r="AG99" s="454" t="s">
        <v>15</v>
      </c>
      <c r="AH99" s="456" t="s">
        <v>16</v>
      </c>
      <c r="AI99" s="454" t="s">
        <v>15</v>
      </c>
      <c r="AJ99" s="456" t="s">
        <v>16</v>
      </c>
      <c r="AK99" s="454" t="s">
        <v>15</v>
      </c>
      <c r="AL99" s="456" t="s">
        <v>16</v>
      </c>
      <c r="AM99" s="455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46333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59930EE2-FDE1-466B-B5B7-522F2BC53712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",[12]NOMBRE!B2," - ","( ",[12]NOMBRE!C2,[12]NOMBRE!D2,[12]NOMBRE!E2,[12]NOMBRE!F2,[12]NOMBRE!G2," )")</f>
        <v>COMUNA: LINARES - ( 07401 )</v>
      </c>
    </row>
    <row r="3" spans="1:88" ht="16.149999999999999" customHeight="1" x14ac:dyDescent="0.2">
      <c r="A3" s="104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",[12]NOMBRE!B6," - ","( ",[12]NOMBRE!C6,[12]NOMBRE!D6," )")</f>
        <v>MES: NOVIEMBRE - ( 11 )</v>
      </c>
    </row>
    <row r="5" spans="1:88" ht="16.149999999999999" customHeight="1" x14ac:dyDescent="0.2">
      <c r="A5" s="104" t="str">
        <f>CONCATENATE("AÑO: ",[12]NOMBRE!B7)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63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467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57" t="s">
        <v>16</v>
      </c>
      <c r="E30" s="458" t="s">
        <v>15</v>
      </c>
      <c r="F30" s="460" t="s">
        <v>16</v>
      </c>
      <c r="G30" s="458" t="s">
        <v>15</v>
      </c>
      <c r="H30" s="460" t="s">
        <v>16</v>
      </c>
      <c r="I30" s="458" t="s">
        <v>15</v>
      </c>
      <c r="J30" s="460" t="s">
        <v>16</v>
      </c>
      <c r="K30" s="458" t="s">
        <v>15</v>
      </c>
      <c r="L30" s="460" t="s">
        <v>16</v>
      </c>
      <c r="M30" s="458" t="s">
        <v>15</v>
      </c>
      <c r="N30" s="460" t="s">
        <v>16</v>
      </c>
      <c r="O30" s="458" t="s">
        <v>15</v>
      </c>
      <c r="P30" s="460" t="s">
        <v>16</v>
      </c>
      <c r="Q30" s="459" t="s">
        <v>15</v>
      </c>
      <c r="R30" s="460" t="s">
        <v>16</v>
      </c>
      <c r="S30" s="458" t="s">
        <v>15</v>
      </c>
      <c r="T30" s="460" t="s">
        <v>16</v>
      </c>
      <c r="U30" s="459" t="s">
        <v>15</v>
      </c>
      <c r="V30" s="173" t="s">
        <v>16</v>
      </c>
      <c r="W30" s="458" t="s">
        <v>15</v>
      </c>
      <c r="X30" s="173" t="s">
        <v>16</v>
      </c>
      <c r="Y30" s="458" t="s">
        <v>15</v>
      </c>
      <c r="Z30" s="173" t="s">
        <v>16</v>
      </c>
      <c r="AA30" s="458" t="s">
        <v>15</v>
      </c>
      <c r="AB30" s="173" t="s">
        <v>16</v>
      </c>
      <c r="AC30" s="458" t="s">
        <v>15</v>
      </c>
      <c r="AD30" s="173" t="s">
        <v>16</v>
      </c>
      <c r="AE30" s="458" t="s">
        <v>15</v>
      </c>
      <c r="AF30" s="173" t="s">
        <v>16</v>
      </c>
      <c r="AG30" s="458" t="s">
        <v>15</v>
      </c>
      <c r="AH30" s="173" t="s">
        <v>16</v>
      </c>
      <c r="AI30" s="458" t="s">
        <v>15</v>
      </c>
      <c r="AJ30" s="173" t="s">
        <v>16</v>
      </c>
      <c r="AK30" s="458" t="s">
        <v>15</v>
      </c>
      <c r="AL30" s="173" t="s">
        <v>16</v>
      </c>
      <c r="AM30" s="458" t="s">
        <v>15</v>
      </c>
      <c r="AN30" s="460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66" t="s">
        <v>72</v>
      </c>
      <c r="G44" s="24" t="s">
        <v>69</v>
      </c>
      <c r="H44" s="24" t="s">
        <v>70</v>
      </c>
      <c r="I44" s="91" t="s">
        <v>71</v>
      </c>
      <c r="J44" s="466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468" t="s">
        <v>14</v>
      </c>
      <c r="C50" s="464" t="s">
        <v>15</v>
      </c>
      <c r="D50" s="468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65" t="s">
        <v>82</v>
      </c>
      <c r="G59" s="466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66" t="s">
        <v>16</v>
      </c>
      <c r="F73" s="70" t="s">
        <v>15</v>
      </c>
      <c r="G73" s="466" t="s">
        <v>16</v>
      </c>
      <c r="H73" s="90" t="s">
        <v>15</v>
      </c>
      <c r="I73" s="466" t="s">
        <v>16</v>
      </c>
      <c r="J73" s="90" t="s">
        <v>15</v>
      </c>
      <c r="K73" s="466" t="s">
        <v>16</v>
      </c>
      <c r="L73" s="90" t="s">
        <v>15</v>
      </c>
      <c r="M73" s="466" t="s">
        <v>16</v>
      </c>
      <c r="N73" s="90" t="s">
        <v>15</v>
      </c>
      <c r="O73" s="466" t="s">
        <v>16</v>
      </c>
      <c r="P73" s="90" t="s">
        <v>15</v>
      </c>
      <c r="Q73" s="466" t="s">
        <v>16</v>
      </c>
      <c r="R73" s="90" t="s">
        <v>15</v>
      </c>
      <c r="S73" s="466" t="s">
        <v>16</v>
      </c>
      <c r="T73" s="90" t="s">
        <v>15</v>
      </c>
      <c r="U73" s="466" t="s">
        <v>16</v>
      </c>
      <c r="V73" s="90" t="s">
        <v>15</v>
      </c>
      <c r="W73" s="466" t="s">
        <v>16</v>
      </c>
      <c r="X73" s="90" t="s">
        <v>15</v>
      </c>
      <c r="Y73" s="466" t="s">
        <v>16</v>
      </c>
      <c r="Z73" s="90" t="s">
        <v>15</v>
      </c>
      <c r="AA73" s="466" t="s">
        <v>16</v>
      </c>
      <c r="AB73" s="90" t="s">
        <v>15</v>
      </c>
      <c r="AC73" s="466" t="s">
        <v>16</v>
      </c>
      <c r="AD73" s="90" t="s">
        <v>15</v>
      </c>
      <c r="AE73" s="466" t="s">
        <v>16</v>
      </c>
      <c r="AF73" s="90" t="s">
        <v>15</v>
      </c>
      <c r="AG73" s="466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467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215</v>
      </c>
      <c r="C82" s="79">
        <v>200</v>
      </c>
      <c r="D82" s="79">
        <v>15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7452</v>
      </c>
      <c r="C87" s="281">
        <v>112</v>
      </c>
      <c r="D87" s="280">
        <v>19901</v>
      </c>
      <c r="E87" s="281"/>
      <c r="F87" s="281">
        <v>7340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2225</v>
      </c>
      <c r="C88" s="284">
        <v>33</v>
      </c>
      <c r="D88" s="283">
        <v>5942</v>
      </c>
      <c r="E88" s="284"/>
      <c r="F88" s="284">
        <v>2192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9677</v>
      </c>
      <c r="C89" s="287">
        <f>SUM(C87:C88)</f>
        <v>145</v>
      </c>
      <c r="D89" s="286">
        <f>SUM(D87:D88)</f>
        <v>25843</v>
      </c>
      <c r="E89" s="287">
        <f>SUM(E87:E88)</f>
        <v>0</v>
      </c>
      <c r="F89" s="287">
        <f>SUM(F87:F88)</f>
        <v>9532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57" t="s">
        <v>16</v>
      </c>
      <c r="E99" s="461" t="s">
        <v>15</v>
      </c>
      <c r="F99" s="463" t="s">
        <v>16</v>
      </c>
      <c r="G99" s="461" t="s">
        <v>15</v>
      </c>
      <c r="H99" s="463" t="s">
        <v>16</v>
      </c>
      <c r="I99" s="461" t="s">
        <v>15</v>
      </c>
      <c r="J99" s="463" t="s">
        <v>16</v>
      </c>
      <c r="K99" s="461" t="s">
        <v>15</v>
      </c>
      <c r="L99" s="463" t="s">
        <v>16</v>
      </c>
      <c r="M99" s="461" t="s">
        <v>15</v>
      </c>
      <c r="N99" s="463" t="s">
        <v>16</v>
      </c>
      <c r="O99" s="461" t="s">
        <v>15</v>
      </c>
      <c r="P99" s="463" t="s">
        <v>16</v>
      </c>
      <c r="Q99" s="462" t="s">
        <v>15</v>
      </c>
      <c r="R99" s="463" t="s">
        <v>16</v>
      </c>
      <c r="S99" s="461" t="s">
        <v>15</v>
      </c>
      <c r="T99" s="463" t="s">
        <v>16</v>
      </c>
      <c r="U99" s="461" t="s">
        <v>15</v>
      </c>
      <c r="V99" s="463" t="s">
        <v>16</v>
      </c>
      <c r="W99" s="461" t="s">
        <v>15</v>
      </c>
      <c r="X99" s="463" t="s">
        <v>16</v>
      </c>
      <c r="Y99" s="461" t="s">
        <v>15</v>
      </c>
      <c r="Z99" s="463" t="s">
        <v>16</v>
      </c>
      <c r="AA99" s="461" t="s">
        <v>15</v>
      </c>
      <c r="AB99" s="463" t="s">
        <v>16</v>
      </c>
      <c r="AC99" s="461" t="s">
        <v>15</v>
      </c>
      <c r="AD99" s="463" t="s">
        <v>16</v>
      </c>
      <c r="AE99" s="461" t="s">
        <v>15</v>
      </c>
      <c r="AF99" s="463" t="s">
        <v>16</v>
      </c>
      <c r="AG99" s="461" t="s">
        <v>15</v>
      </c>
      <c r="AH99" s="463" t="s">
        <v>16</v>
      </c>
      <c r="AI99" s="461" t="s">
        <v>15</v>
      </c>
      <c r="AJ99" s="463" t="s">
        <v>16</v>
      </c>
      <c r="AK99" s="461" t="s">
        <v>15</v>
      </c>
      <c r="AL99" s="463" t="s">
        <v>16</v>
      </c>
      <c r="AM99" s="462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45412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19B2E560-1491-49FA-BCA5-53C623FB4187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7"/>
  <sheetViews>
    <sheetView tabSelected="1" workbookViewId="0">
      <selection activeCell="A71"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",[13]NOMBRE!B2," - ","( ",[13]NOMBRE!C2,[13]NOMBRE!D2,[13]NOMBRE!E2,[13]NOMBRE!F2,[13]NOMBRE!G2," )")</f>
        <v>COMUNA: LINARES - ( 07401 )</v>
      </c>
    </row>
    <row r="3" spans="1:88" ht="16.149999999999999" customHeight="1" x14ac:dyDescent="0.2">
      <c r="A3" s="104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",[13]NOMBRE!B6," - ","( ",[13]NOMBRE!C6,[13]NOMBRE!D6," )")</f>
        <v>MES: DICIEMBRE - ( 12 )</v>
      </c>
    </row>
    <row r="5" spans="1:88" ht="16.149999999999999" customHeight="1" x14ac:dyDescent="0.2">
      <c r="A5" s="104" t="str">
        <f>CONCATENATE("AÑO: ",[13]NOMBRE!B7)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80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469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75" t="s">
        <v>16</v>
      </c>
      <c r="E30" s="472" t="s">
        <v>15</v>
      </c>
      <c r="F30" s="474" t="s">
        <v>16</v>
      </c>
      <c r="G30" s="472" t="s">
        <v>15</v>
      </c>
      <c r="H30" s="474" t="s">
        <v>16</v>
      </c>
      <c r="I30" s="472" t="s">
        <v>15</v>
      </c>
      <c r="J30" s="474" t="s">
        <v>16</v>
      </c>
      <c r="K30" s="472" t="s">
        <v>15</v>
      </c>
      <c r="L30" s="474" t="s">
        <v>16</v>
      </c>
      <c r="M30" s="472" t="s">
        <v>15</v>
      </c>
      <c r="N30" s="474" t="s">
        <v>16</v>
      </c>
      <c r="O30" s="472" t="s">
        <v>15</v>
      </c>
      <c r="P30" s="474" t="s">
        <v>16</v>
      </c>
      <c r="Q30" s="473" t="s">
        <v>15</v>
      </c>
      <c r="R30" s="474" t="s">
        <v>16</v>
      </c>
      <c r="S30" s="472" t="s">
        <v>15</v>
      </c>
      <c r="T30" s="474" t="s">
        <v>16</v>
      </c>
      <c r="U30" s="473" t="s">
        <v>15</v>
      </c>
      <c r="V30" s="173" t="s">
        <v>16</v>
      </c>
      <c r="W30" s="472" t="s">
        <v>15</v>
      </c>
      <c r="X30" s="173" t="s">
        <v>16</v>
      </c>
      <c r="Y30" s="472" t="s">
        <v>15</v>
      </c>
      <c r="Z30" s="173" t="s">
        <v>16</v>
      </c>
      <c r="AA30" s="472" t="s">
        <v>15</v>
      </c>
      <c r="AB30" s="173" t="s">
        <v>16</v>
      </c>
      <c r="AC30" s="472" t="s">
        <v>15</v>
      </c>
      <c r="AD30" s="173" t="s">
        <v>16</v>
      </c>
      <c r="AE30" s="472" t="s">
        <v>15</v>
      </c>
      <c r="AF30" s="173" t="s">
        <v>16</v>
      </c>
      <c r="AG30" s="472" t="s">
        <v>15</v>
      </c>
      <c r="AH30" s="173" t="s">
        <v>16</v>
      </c>
      <c r="AI30" s="472" t="s">
        <v>15</v>
      </c>
      <c r="AJ30" s="173" t="s">
        <v>16</v>
      </c>
      <c r="AK30" s="472" t="s">
        <v>15</v>
      </c>
      <c r="AL30" s="173" t="s">
        <v>16</v>
      </c>
      <c r="AM30" s="472" t="s">
        <v>15</v>
      </c>
      <c r="AN30" s="474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77" t="s">
        <v>72</v>
      </c>
      <c r="G44" s="24" t="s">
        <v>69</v>
      </c>
      <c r="H44" s="24" t="s">
        <v>70</v>
      </c>
      <c r="I44" s="91" t="s">
        <v>71</v>
      </c>
      <c r="J44" s="477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470" t="s">
        <v>14</v>
      </c>
      <c r="C50" s="471" t="s">
        <v>15</v>
      </c>
      <c r="D50" s="470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76" t="s">
        <v>82</v>
      </c>
      <c r="G59" s="477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77" t="s">
        <v>16</v>
      </c>
      <c r="F73" s="70" t="s">
        <v>15</v>
      </c>
      <c r="G73" s="477" t="s">
        <v>16</v>
      </c>
      <c r="H73" s="90" t="s">
        <v>15</v>
      </c>
      <c r="I73" s="477" t="s">
        <v>16</v>
      </c>
      <c r="J73" s="90" t="s">
        <v>15</v>
      </c>
      <c r="K73" s="477" t="s">
        <v>16</v>
      </c>
      <c r="L73" s="90" t="s">
        <v>15</v>
      </c>
      <c r="M73" s="477" t="s">
        <v>16</v>
      </c>
      <c r="N73" s="90" t="s">
        <v>15</v>
      </c>
      <c r="O73" s="477" t="s">
        <v>16</v>
      </c>
      <c r="P73" s="90" t="s">
        <v>15</v>
      </c>
      <c r="Q73" s="477" t="s">
        <v>16</v>
      </c>
      <c r="R73" s="90" t="s">
        <v>15</v>
      </c>
      <c r="S73" s="477" t="s">
        <v>16</v>
      </c>
      <c r="T73" s="90" t="s">
        <v>15</v>
      </c>
      <c r="U73" s="477" t="s">
        <v>16</v>
      </c>
      <c r="V73" s="90" t="s">
        <v>15</v>
      </c>
      <c r="W73" s="477" t="s">
        <v>16</v>
      </c>
      <c r="X73" s="90" t="s">
        <v>15</v>
      </c>
      <c r="Y73" s="477" t="s">
        <v>16</v>
      </c>
      <c r="Z73" s="90" t="s">
        <v>15</v>
      </c>
      <c r="AA73" s="477" t="s">
        <v>16</v>
      </c>
      <c r="AB73" s="90" t="s">
        <v>15</v>
      </c>
      <c r="AC73" s="477" t="s">
        <v>16</v>
      </c>
      <c r="AD73" s="90" t="s">
        <v>15</v>
      </c>
      <c r="AE73" s="477" t="s">
        <v>16</v>
      </c>
      <c r="AF73" s="90" t="s">
        <v>15</v>
      </c>
      <c r="AG73" s="477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469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185</v>
      </c>
      <c r="C82" s="79">
        <v>53</v>
      </c>
      <c r="D82" s="79">
        <v>132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5404</v>
      </c>
      <c r="C87" s="281">
        <v>93</v>
      </c>
      <c r="D87" s="280">
        <v>12367</v>
      </c>
      <c r="E87" s="281"/>
      <c r="F87" s="281">
        <v>5311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4243</v>
      </c>
      <c r="C88" s="284">
        <v>57</v>
      </c>
      <c r="D88" s="283">
        <v>9710</v>
      </c>
      <c r="E88" s="284"/>
      <c r="F88" s="284">
        <v>4186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9647</v>
      </c>
      <c r="C89" s="287">
        <f>SUM(C87:C88)</f>
        <v>150</v>
      </c>
      <c r="D89" s="286">
        <f>SUM(D87:D88)</f>
        <v>22077</v>
      </c>
      <c r="E89" s="287">
        <f>SUM(E87:E88)</f>
        <v>0</v>
      </c>
      <c r="F89" s="287">
        <f>SUM(F87:F88)</f>
        <v>9497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75" t="s">
        <v>16</v>
      </c>
      <c r="E99" s="478" t="s">
        <v>15</v>
      </c>
      <c r="F99" s="480" t="s">
        <v>16</v>
      </c>
      <c r="G99" s="478" t="s">
        <v>15</v>
      </c>
      <c r="H99" s="480" t="s">
        <v>16</v>
      </c>
      <c r="I99" s="478" t="s">
        <v>15</v>
      </c>
      <c r="J99" s="480" t="s">
        <v>16</v>
      </c>
      <c r="K99" s="478" t="s">
        <v>15</v>
      </c>
      <c r="L99" s="480" t="s">
        <v>16</v>
      </c>
      <c r="M99" s="478" t="s">
        <v>15</v>
      </c>
      <c r="N99" s="480" t="s">
        <v>16</v>
      </c>
      <c r="O99" s="478" t="s">
        <v>15</v>
      </c>
      <c r="P99" s="480" t="s">
        <v>16</v>
      </c>
      <c r="Q99" s="479" t="s">
        <v>15</v>
      </c>
      <c r="R99" s="480" t="s">
        <v>16</v>
      </c>
      <c r="S99" s="478" t="s">
        <v>15</v>
      </c>
      <c r="T99" s="480" t="s">
        <v>16</v>
      </c>
      <c r="U99" s="478" t="s">
        <v>15</v>
      </c>
      <c r="V99" s="480" t="s">
        <v>16</v>
      </c>
      <c r="W99" s="478" t="s">
        <v>15</v>
      </c>
      <c r="X99" s="480" t="s">
        <v>16</v>
      </c>
      <c r="Y99" s="478" t="s">
        <v>15</v>
      </c>
      <c r="Z99" s="480" t="s">
        <v>16</v>
      </c>
      <c r="AA99" s="478" t="s">
        <v>15</v>
      </c>
      <c r="AB99" s="480" t="s">
        <v>16</v>
      </c>
      <c r="AC99" s="478" t="s">
        <v>15</v>
      </c>
      <c r="AD99" s="480" t="s">
        <v>16</v>
      </c>
      <c r="AE99" s="478" t="s">
        <v>15</v>
      </c>
      <c r="AF99" s="480" t="s">
        <v>16</v>
      </c>
      <c r="AG99" s="478" t="s">
        <v>15</v>
      </c>
      <c r="AH99" s="480" t="s">
        <v>16</v>
      </c>
      <c r="AI99" s="478" t="s">
        <v>15</v>
      </c>
      <c r="AJ99" s="480" t="s">
        <v>16</v>
      </c>
      <c r="AK99" s="478" t="s">
        <v>15</v>
      </c>
      <c r="AL99" s="480" t="s">
        <v>16</v>
      </c>
      <c r="AM99" s="479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41556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E306D30E-9D7D-4F06-BF4B-83350AB61211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7"/>
  <sheetViews>
    <sheetView topLeftCell="A73" workbookViewId="0">
      <selection activeCell="B87" sqref="B87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",[2]NOMBRE!B2," - ","( ",[2]NOMBRE!C2,[2]NOMBRE!D2,[2]NOMBRE!E2,[2]NOMBRE!F2,[2]NOMBRE!G2," )")</f>
        <v>COMUNA: LINARES - ( 07401 )</v>
      </c>
    </row>
    <row r="3" spans="1:88" ht="16.149999999999999" customHeight="1" x14ac:dyDescent="0.2">
      <c r="A3" s="104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",[2]NOMBRE!B6," - ","( ",[2]NOMBRE!C6,[2]NOMBRE!D6," )")</f>
        <v>MES: ENERO - ( 01 )</v>
      </c>
    </row>
    <row r="5" spans="1:88" ht="16.149999999999999" customHeight="1" x14ac:dyDescent="0.2">
      <c r="A5" s="104" t="str">
        <f>CONCATENATE("AÑO: ",[2]NOMBRE!B7)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115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98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171" t="s">
        <v>16</v>
      </c>
      <c r="E30" s="51" t="s">
        <v>15</v>
      </c>
      <c r="F30" s="172" t="s">
        <v>16</v>
      </c>
      <c r="G30" s="51" t="s">
        <v>15</v>
      </c>
      <c r="H30" s="172" t="s">
        <v>16</v>
      </c>
      <c r="I30" s="51" t="s">
        <v>15</v>
      </c>
      <c r="J30" s="172" t="s">
        <v>16</v>
      </c>
      <c r="K30" s="51" t="s">
        <v>15</v>
      </c>
      <c r="L30" s="172" t="s">
        <v>16</v>
      </c>
      <c r="M30" s="51" t="s">
        <v>15</v>
      </c>
      <c r="N30" s="172" t="s">
        <v>16</v>
      </c>
      <c r="O30" s="51" t="s">
        <v>15</v>
      </c>
      <c r="P30" s="172" t="s">
        <v>16</v>
      </c>
      <c r="Q30" s="43" t="s">
        <v>15</v>
      </c>
      <c r="R30" s="172" t="s">
        <v>16</v>
      </c>
      <c r="S30" s="51" t="s">
        <v>15</v>
      </c>
      <c r="T30" s="172" t="s">
        <v>16</v>
      </c>
      <c r="U30" s="43" t="s">
        <v>15</v>
      </c>
      <c r="V30" s="173" t="s">
        <v>16</v>
      </c>
      <c r="W30" s="51" t="s">
        <v>15</v>
      </c>
      <c r="X30" s="173" t="s">
        <v>16</v>
      </c>
      <c r="Y30" s="51" t="s">
        <v>15</v>
      </c>
      <c r="Z30" s="173" t="s">
        <v>16</v>
      </c>
      <c r="AA30" s="51" t="s">
        <v>15</v>
      </c>
      <c r="AB30" s="173" t="s">
        <v>16</v>
      </c>
      <c r="AC30" s="51" t="s">
        <v>15</v>
      </c>
      <c r="AD30" s="173" t="s">
        <v>16</v>
      </c>
      <c r="AE30" s="51" t="s">
        <v>15</v>
      </c>
      <c r="AF30" s="173" t="s">
        <v>16</v>
      </c>
      <c r="AG30" s="51" t="s">
        <v>15</v>
      </c>
      <c r="AH30" s="173" t="s">
        <v>16</v>
      </c>
      <c r="AI30" s="51" t="s">
        <v>15</v>
      </c>
      <c r="AJ30" s="173" t="s">
        <v>16</v>
      </c>
      <c r="AK30" s="51" t="s">
        <v>15</v>
      </c>
      <c r="AL30" s="173" t="s">
        <v>16</v>
      </c>
      <c r="AM30" s="51" t="s">
        <v>15</v>
      </c>
      <c r="AN30" s="172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25" t="s">
        <v>72</v>
      </c>
      <c r="G44" s="24" t="s">
        <v>69</v>
      </c>
      <c r="H44" s="24" t="s">
        <v>70</v>
      </c>
      <c r="I44" s="91" t="s">
        <v>71</v>
      </c>
      <c r="J44" s="25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85" t="s">
        <v>14</v>
      </c>
      <c r="C50" s="2" t="s">
        <v>15</v>
      </c>
      <c r="D50" s="85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2" t="s">
        <v>82</v>
      </c>
      <c r="G59" s="25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25" t="s">
        <v>16</v>
      </c>
      <c r="F73" s="70" t="s">
        <v>15</v>
      </c>
      <c r="G73" s="25" t="s">
        <v>16</v>
      </c>
      <c r="H73" s="90" t="s">
        <v>15</v>
      </c>
      <c r="I73" s="25" t="s">
        <v>16</v>
      </c>
      <c r="J73" s="90" t="s">
        <v>15</v>
      </c>
      <c r="K73" s="25" t="s">
        <v>16</v>
      </c>
      <c r="L73" s="90" t="s">
        <v>15</v>
      </c>
      <c r="M73" s="25" t="s">
        <v>16</v>
      </c>
      <c r="N73" s="90" t="s">
        <v>15</v>
      </c>
      <c r="O73" s="25" t="s">
        <v>16</v>
      </c>
      <c r="P73" s="90" t="s">
        <v>15</v>
      </c>
      <c r="Q73" s="25" t="s">
        <v>16</v>
      </c>
      <c r="R73" s="90" t="s">
        <v>15</v>
      </c>
      <c r="S73" s="25" t="s">
        <v>16</v>
      </c>
      <c r="T73" s="90" t="s">
        <v>15</v>
      </c>
      <c r="U73" s="25" t="s">
        <v>16</v>
      </c>
      <c r="V73" s="90" t="s">
        <v>15</v>
      </c>
      <c r="W73" s="25" t="s">
        <v>16</v>
      </c>
      <c r="X73" s="90" t="s">
        <v>15</v>
      </c>
      <c r="Y73" s="25" t="s">
        <v>16</v>
      </c>
      <c r="Z73" s="90" t="s">
        <v>15</v>
      </c>
      <c r="AA73" s="25" t="s">
        <v>16</v>
      </c>
      <c r="AB73" s="90" t="s">
        <v>15</v>
      </c>
      <c r="AC73" s="25" t="s">
        <v>16</v>
      </c>
      <c r="AD73" s="90" t="s">
        <v>15</v>
      </c>
      <c r="AE73" s="25" t="s">
        <v>16</v>
      </c>
      <c r="AF73" s="90" t="s">
        <v>15</v>
      </c>
      <c r="AG73" s="25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98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>
        <v>0</v>
      </c>
      <c r="D81" s="41">
        <v>0</v>
      </c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202</v>
      </c>
      <c r="C82" s="79">
        <v>150</v>
      </c>
      <c r="D82" s="79">
        <v>52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6107</v>
      </c>
      <c r="C87" s="281">
        <v>120</v>
      </c>
      <c r="D87" s="280">
        <v>16774</v>
      </c>
      <c r="E87" s="281"/>
      <c r="F87" s="281">
        <v>5987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3272</v>
      </c>
      <c r="C88" s="284">
        <v>63</v>
      </c>
      <c r="D88" s="283">
        <v>9032</v>
      </c>
      <c r="E88" s="284"/>
      <c r="F88" s="284">
        <v>3209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9379</v>
      </c>
      <c r="C89" s="287">
        <f>SUM(C87:C88)</f>
        <v>183</v>
      </c>
      <c r="D89" s="286">
        <f>SUM(D87:D88)</f>
        <v>25806</v>
      </c>
      <c r="E89" s="287">
        <f>SUM(E87:E88)</f>
        <v>0</v>
      </c>
      <c r="F89" s="287">
        <f>SUM(F87:F88)</f>
        <v>9196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6.149999999999999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171" t="s">
        <v>16</v>
      </c>
      <c r="E99" s="310" t="s">
        <v>15</v>
      </c>
      <c r="F99" s="115" t="s">
        <v>16</v>
      </c>
      <c r="G99" s="310" t="s">
        <v>15</v>
      </c>
      <c r="H99" s="115" t="s">
        <v>16</v>
      </c>
      <c r="I99" s="310" t="s">
        <v>15</v>
      </c>
      <c r="J99" s="115" t="s">
        <v>16</v>
      </c>
      <c r="K99" s="310" t="s">
        <v>15</v>
      </c>
      <c r="L99" s="115" t="s">
        <v>16</v>
      </c>
      <c r="M99" s="310" t="s">
        <v>15</v>
      </c>
      <c r="N99" s="115" t="s">
        <v>16</v>
      </c>
      <c r="O99" s="310" t="s">
        <v>15</v>
      </c>
      <c r="P99" s="115" t="s">
        <v>16</v>
      </c>
      <c r="Q99" s="311" t="s">
        <v>15</v>
      </c>
      <c r="R99" s="115" t="s">
        <v>16</v>
      </c>
      <c r="S99" s="310" t="s">
        <v>15</v>
      </c>
      <c r="T99" s="115" t="s">
        <v>16</v>
      </c>
      <c r="U99" s="310" t="s">
        <v>15</v>
      </c>
      <c r="V99" s="115" t="s">
        <v>16</v>
      </c>
      <c r="W99" s="310" t="s">
        <v>15</v>
      </c>
      <c r="X99" s="115" t="s">
        <v>16</v>
      </c>
      <c r="Y99" s="310" t="s">
        <v>15</v>
      </c>
      <c r="Z99" s="115" t="s">
        <v>16</v>
      </c>
      <c r="AA99" s="310" t="s">
        <v>15</v>
      </c>
      <c r="AB99" s="115" t="s">
        <v>16</v>
      </c>
      <c r="AC99" s="310" t="s">
        <v>15</v>
      </c>
      <c r="AD99" s="115" t="s">
        <v>16</v>
      </c>
      <c r="AE99" s="310" t="s">
        <v>15</v>
      </c>
      <c r="AF99" s="115" t="s">
        <v>16</v>
      </c>
      <c r="AG99" s="310" t="s">
        <v>15</v>
      </c>
      <c r="AH99" s="115" t="s">
        <v>16</v>
      </c>
      <c r="AI99" s="310" t="s">
        <v>15</v>
      </c>
      <c r="AJ99" s="115" t="s">
        <v>16</v>
      </c>
      <c r="AK99" s="310" t="s">
        <v>15</v>
      </c>
      <c r="AL99" s="115" t="s">
        <v>16</v>
      </c>
      <c r="AM99" s="311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44766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." sqref="E13:AR26 E31:AP41 C45:J46 C52:W53 C55:W56 B60:G61 B64:B65 C69:D69 F74:AG77 C81:D82 B87:F88 B93:L95 E100:AP102 F108:O114" xr:uid="{00000000-0002-0000-0100-000000000000}">
      <formula1>0</formula1>
      <formula2>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7"/>
  <sheetViews>
    <sheetView topLeftCell="A70" workbookViewId="0">
      <selection activeCell="F81" sqref="F81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",[3]NOMBRE!B2," - ","( ",[3]NOMBRE!C2,[3]NOMBRE!D2,[3]NOMBRE!E2,[3]NOMBRE!F2,[3]NOMBRE!G2," )")</f>
        <v>COMUNA: LINARES - ( 07401 )</v>
      </c>
    </row>
    <row r="3" spans="1:88" ht="16.149999999999999" customHeight="1" x14ac:dyDescent="0.2">
      <c r="A3" s="104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",[3]NOMBRE!B6," - ","( ",[3]NOMBRE!C6,[3]NOMBRE!D6," )")</f>
        <v>MES: FEBRERO - ( 02 )</v>
      </c>
    </row>
    <row r="5" spans="1:88" ht="16.149999999999999" customHeight="1" x14ac:dyDescent="0.2">
      <c r="A5" s="104" t="str">
        <f>CONCATENATE("AÑO: ",[3]NOMBRE!B7)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115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98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171" t="s">
        <v>16</v>
      </c>
      <c r="E30" s="51" t="s">
        <v>15</v>
      </c>
      <c r="F30" s="172" t="s">
        <v>16</v>
      </c>
      <c r="G30" s="51" t="s">
        <v>15</v>
      </c>
      <c r="H30" s="172" t="s">
        <v>16</v>
      </c>
      <c r="I30" s="51" t="s">
        <v>15</v>
      </c>
      <c r="J30" s="172" t="s">
        <v>16</v>
      </c>
      <c r="K30" s="51" t="s">
        <v>15</v>
      </c>
      <c r="L30" s="172" t="s">
        <v>16</v>
      </c>
      <c r="M30" s="51" t="s">
        <v>15</v>
      </c>
      <c r="N30" s="172" t="s">
        <v>16</v>
      </c>
      <c r="O30" s="51" t="s">
        <v>15</v>
      </c>
      <c r="P30" s="172" t="s">
        <v>16</v>
      </c>
      <c r="Q30" s="43" t="s">
        <v>15</v>
      </c>
      <c r="R30" s="172" t="s">
        <v>16</v>
      </c>
      <c r="S30" s="51" t="s">
        <v>15</v>
      </c>
      <c r="T30" s="172" t="s">
        <v>16</v>
      </c>
      <c r="U30" s="43" t="s">
        <v>15</v>
      </c>
      <c r="V30" s="173" t="s">
        <v>16</v>
      </c>
      <c r="W30" s="51" t="s">
        <v>15</v>
      </c>
      <c r="X30" s="173" t="s">
        <v>16</v>
      </c>
      <c r="Y30" s="51" t="s">
        <v>15</v>
      </c>
      <c r="Z30" s="173" t="s">
        <v>16</v>
      </c>
      <c r="AA30" s="51" t="s">
        <v>15</v>
      </c>
      <c r="AB30" s="173" t="s">
        <v>16</v>
      </c>
      <c r="AC30" s="51" t="s">
        <v>15</v>
      </c>
      <c r="AD30" s="173" t="s">
        <v>16</v>
      </c>
      <c r="AE30" s="51" t="s">
        <v>15</v>
      </c>
      <c r="AF30" s="173" t="s">
        <v>16</v>
      </c>
      <c r="AG30" s="51" t="s">
        <v>15</v>
      </c>
      <c r="AH30" s="173" t="s">
        <v>16</v>
      </c>
      <c r="AI30" s="51" t="s">
        <v>15</v>
      </c>
      <c r="AJ30" s="173" t="s">
        <v>16</v>
      </c>
      <c r="AK30" s="51" t="s">
        <v>15</v>
      </c>
      <c r="AL30" s="173" t="s">
        <v>16</v>
      </c>
      <c r="AM30" s="51" t="s">
        <v>15</v>
      </c>
      <c r="AN30" s="172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25" t="s">
        <v>72</v>
      </c>
      <c r="G44" s="24" t="s">
        <v>69</v>
      </c>
      <c r="H44" s="24" t="s">
        <v>70</v>
      </c>
      <c r="I44" s="91" t="s">
        <v>71</v>
      </c>
      <c r="J44" s="25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85" t="s">
        <v>14</v>
      </c>
      <c r="C50" s="2" t="s">
        <v>15</v>
      </c>
      <c r="D50" s="85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2" t="s">
        <v>82</v>
      </c>
      <c r="G59" s="25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25" t="s">
        <v>16</v>
      </c>
      <c r="F73" s="70" t="s">
        <v>15</v>
      </c>
      <c r="G73" s="25" t="s">
        <v>16</v>
      </c>
      <c r="H73" s="90" t="s">
        <v>15</v>
      </c>
      <c r="I73" s="25" t="s">
        <v>16</v>
      </c>
      <c r="J73" s="90" t="s">
        <v>15</v>
      </c>
      <c r="K73" s="25" t="s">
        <v>16</v>
      </c>
      <c r="L73" s="90" t="s">
        <v>15</v>
      </c>
      <c r="M73" s="25" t="s">
        <v>16</v>
      </c>
      <c r="N73" s="90" t="s">
        <v>15</v>
      </c>
      <c r="O73" s="25" t="s">
        <v>16</v>
      </c>
      <c r="P73" s="90" t="s">
        <v>15</v>
      </c>
      <c r="Q73" s="25" t="s">
        <v>16</v>
      </c>
      <c r="R73" s="90" t="s">
        <v>15</v>
      </c>
      <c r="S73" s="25" t="s">
        <v>16</v>
      </c>
      <c r="T73" s="90" t="s">
        <v>15</v>
      </c>
      <c r="U73" s="25" t="s">
        <v>16</v>
      </c>
      <c r="V73" s="90" t="s">
        <v>15</v>
      </c>
      <c r="W73" s="25" t="s">
        <v>16</v>
      </c>
      <c r="X73" s="90" t="s">
        <v>15</v>
      </c>
      <c r="Y73" s="25" t="s">
        <v>16</v>
      </c>
      <c r="Z73" s="90" t="s">
        <v>15</v>
      </c>
      <c r="AA73" s="25" t="s">
        <v>16</v>
      </c>
      <c r="AB73" s="90" t="s">
        <v>15</v>
      </c>
      <c r="AC73" s="25" t="s">
        <v>16</v>
      </c>
      <c r="AD73" s="90" t="s">
        <v>15</v>
      </c>
      <c r="AE73" s="25" t="s">
        <v>16</v>
      </c>
      <c r="AF73" s="90" t="s">
        <v>15</v>
      </c>
      <c r="AG73" s="25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98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>
        <v>0</v>
      </c>
      <c r="D81" s="41">
        <v>0</v>
      </c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312</v>
      </c>
      <c r="C82" s="79">
        <v>150</v>
      </c>
      <c r="D82" s="79">
        <v>162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5315</v>
      </c>
      <c r="C87" s="281">
        <v>104</v>
      </c>
      <c r="D87" s="280">
        <v>15106</v>
      </c>
      <c r="E87" s="281"/>
      <c r="F87" s="281">
        <v>5211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2520</v>
      </c>
      <c r="C88" s="284">
        <v>49</v>
      </c>
      <c r="D88" s="283">
        <v>7109</v>
      </c>
      <c r="E88" s="284"/>
      <c r="F88" s="284">
        <v>2471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7835</v>
      </c>
      <c r="C89" s="287">
        <f>SUM(C87:C88)</f>
        <v>153</v>
      </c>
      <c r="D89" s="286">
        <f>SUM(D87:D88)</f>
        <v>22215</v>
      </c>
      <c r="E89" s="287">
        <f>SUM(E87:E88)</f>
        <v>0</v>
      </c>
      <c r="F89" s="287">
        <f>SUM(F87:F88)</f>
        <v>7682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6.149999999999999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171" t="s">
        <v>16</v>
      </c>
      <c r="E99" s="310" t="s">
        <v>15</v>
      </c>
      <c r="F99" s="115" t="s">
        <v>16</v>
      </c>
      <c r="G99" s="310" t="s">
        <v>15</v>
      </c>
      <c r="H99" s="115" t="s">
        <v>16</v>
      </c>
      <c r="I99" s="310" t="s">
        <v>15</v>
      </c>
      <c r="J99" s="115" t="s">
        <v>16</v>
      </c>
      <c r="K99" s="310" t="s">
        <v>15</v>
      </c>
      <c r="L99" s="115" t="s">
        <v>16</v>
      </c>
      <c r="M99" s="310" t="s">
        <v>15</v>
      </c>
      <c r="N99" s="115" t="s">
        <v>16</v>
      </c>
      <c r="O99" s="310" t="s">
        <v>15</v>
      </c>
      <c r="P99" s="115" t="s">
        <v>16</v>
      </c>
      <c r="Q99" s="311" t="s">
        <v>15</v>
      </c>
      <c r="R99" s="115" t="s">
        <v>16</v>
      </c>
      <c r="S99" s="310" t="s">
        <v>15</v>
      </c>
      <c r="T99" s="115" t="s">
        <v>16</v>
      </c>
      <c r="U99" s="310" t="s">
        <v>15</v>
      </c>
      <c r="V99" s="115" t="s">
        <v>16</v>
      </c>
      <c r="W99" s="310" t="s">
        <v>15</v>
      </c>
      <c r="X99" s="115" t="s">
        <v>16</v>
      </c>
      <c r="Y99" s="310" t="s">
        <v>15</v>
      </c>
      <c r="Z99" s="115" t="s">
        <v>16</v>
      </c>
      <c r="AA99" s="310" t="s">
        <v>15</v>
      </c>
      <c r="AB99" s="115" t="s">
        <v>16</v>
      </c>
      <c r="AC99" s="310" t="s">
        <v>15</v>
      </c>
      <c r="AD99" s="115" t="s">
        <v>16</v>
      </c>
      <c r="AE99" s="310" t="s">
        <v>15</v>
      </c>
      <c r="AF99" s="115" t="s">
        <v>16</v>
      </c>
      <c r="AG99" s="310" t="s">
        <v>15</v>
      </c>
      <c r="AH99" s="115" t="s">
        <v>16</v>
      </c>
      <c r="AI99" s="310" t="s">
        <v>15</v>
      </c>
      <c r="AJ99" s="115" t="s">
        <v>16</v>
      </c>
      <c r="AK99" s="310" t="s">
        <v>15</v>
      </c>
      <c r="AL99" s="115" t="s">
        <v>16</v>
      </c>
      <c r="AM99" s="311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38197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." sqref="E13:AR26 E31:AP41 C45:J46 C52:W53 C55:W56 B60:G61 B64:B65 C69:D69 F74:AG77 C81:D82 B87:F88 B93:L95 E100:AP102 F108:O114" xr:uid="{00000000-0002-0000-0200-000000000000}">
      <formula1>0</formula1>
      <formula2>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7"/>
  <sheetViews>
    <sheetView workbookViewId="0">
      <selection activeCell="A23" sqref="A23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",[4]NOMBRE!B2," - ","( ",[4]NOMBRE!C2,[4]NOMBRE!D2,[4]NOMBRE!E2,[4]NOMBRE!F2,[4]NOMBRE!G2," )")</f>
        <v>COMUNA: LINARES - ( 07401 )</v>
      </c>
    </row>
    <row r="3" spans="1:88" ht="16.149999999999999" customHeight="1" x14ac:dyDescent="0.2">
      <c r="A3" s="104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",[4]NOMBRE!B6," - ","( ",[4]NOMBRE!C6,[4]NOMBRE!D6," )")</f>
        <v>MES: MARZO - ( 03 )</v>
      </c>
    </row>
    <row r="5" spans="1:88" ht="16.149999999999999" customHeight="1" x14ac:dyDescent="0.2">
      <c r="A5" s="104" t="str">
        <f>CONCATENATE("AÑO: ",[4]NOMBRE!B7)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372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361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367" t="s">
        <v>16</v>
      </c>
      <c r="E30" s="364" t="s">
        <v>15</v>
      </c>
      <c r="F30" s="366" t="s">
        <v>16</v>
      </c>
      <c r="G30" s="364" t="s">
        <v>15</v>
      </c>
      <c r="H30" s="366" t="s">
        <v>16</v>
      </c>
      <c r="I30" s="364" t="s">
        <v>15</v>
      </c>
      <c r="J30" s="366" t="s">
        <v>16</v>
      </c>
      <c r="K30" s="364" t="s">
        <v>15</v>
      </c>
      <c r="L30" s="366" t="s">
        <v>16</v>
      </c>
      <c r="M30" s="364" t="s">
        <v>15</v>
      </c>
      <c r="N30" s="366" t="s">
        <v>16</v>
      </c>
      <c r="O30" s="364" t="s">
        <v>15</v>
      </c>
      <c r="P30" s="366" t="s">
        <v>16</v>
      </c>
      <c r="Q30" s="365" t="s">
        <v>15</v>
      </c>
      <c r="R30" s="366" t="s">
        <v>16</v>
      </c>
      <c r="S30" s="364" t="s">
        <v>15</v>
      </c>
      <c r="T30" s="366" t="s">
        <v>16</v>
      </c>
      <c r="U30" s="365" t="s">
        <v>15</v>
      </c>
      <c r="V30" s="173" t="s">
        <v>16</v>
      </c>
      <c r="W30" s="364" t="s">
        <v>15</v>
      </c>
      <c r="X30" s="173" t="s">
        <v>16</v>
      </c>
      <c r="Y30" s="364" t="s">
        <v>15</v>
      </c>
      <c r="Z30" s="173" t="s">
        <v>16</v>
      </c>
      <c r="AA30" s="364" t="s">
        <v>15</v>
      </c>
      <c r="AB30" s="173" t="s">
        <v>16</v>
      </c>
      <c r="AC30" s="364" t="s">
        <v>15</v>
      </c>
      <c r="AD30" s="173" t="s">
        <v>16</v>
      </c>
      <c r="AE30" s="364" t="s">
        <v>15</v>
      </c>
      <c r="AF30" s="173" t="s">
        <v>16</v>
      </c>
      <c r="AG30" s="364" t="s">
        <v>15</v>
      </c>
      <c r="AH30" s="173" t="s">
        <v>16</v>
      </c>
      <c r="AI30" s="364" t="s">
        <v>15</v>
      </c>
      <c r="AJ30" s="173" t="s">
        <v>16</v>
      </c>
      <c r="AK30" s="364" t="s">
        <v>15</v>
      </c>
      <c r="AL30" s="173" t="s">
        <v>16</v>
      </c>
      <c r="AM30" s="364" t="s">
        <v>15</v>
      </c>
      <c r="AN30" s="366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369" t="s">
        <v>72</v>
      </c>
      <c r="G44" s="24" t="s">
        <v>69</v>
      </c>
      <c r="H44" s="24" t="s">
        <v>70</v>
      </c>
      <c r="I44" s="91" t="s">
        <v>71</v>
      </c>
      <c r="J44" s="369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362" t="s">
        <v>14</v>
      </c>
      <c r="C50" s="363" t="s">
        <v>15</v>
      </c>
      <c r="D50" s="362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368" t="s">
        <v>82</v>
      </c>
      <c r="G59" s="369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369" t="s">
        <v>16</v>
      </c>
      <c r="F73" s="70" t="s">
        <v>15</v>
      </c>
      <c r="G73" s="369" t="s">
        <v>16</v>
      </c>
      <c r="H73" s="90" t="s">
        <v>15</v>
      </c>
      <c r="I73" s="369" t="s">
        <v>16</v>
      </c>
      <c r="J73" s="90" t="s">
        <v>15</v>
      </c>
      <c r="K73" s="369" t="s">
        <v>16</v>
      </c>
      <c r="L73" s="90" t="s">
        <v>15</v>
      </c>
      <c r="M73" s="369" t="s">
        <v>16</v>
      </c>
      <c r="N73" s="90" t="s">
        <v>15</v>
      </c>
      <c r="O73" s="369" t="s">
        <v>16</v>
      </c>
      <c r="P73" s="90" t="s">
        <v>15</v>
      </c>
      <c r="Q73" s="369" t="s">
        <v>16</v>
      </c>
      <c r="R73" s="90" t="s">
        <v>15</v>
      </c>
      <c r="S73" s="369" t="s">
        <v>16</v>
      </c>
      <c r="T73" s="90" t="s">
        <v>15</v>
      </c>
      <c r="U73" s="369" t="s">
        <v>16</v>
      </c>
      <c r="V73" s="90" t="s">
        <v>15</v>
      </c>
      <c r="W73" s="369" t="s">
        <v>16</v>
      </c>
      <c r="X73" s="90" t="s">
        <v>15</v>
      </c>
      <c r="Y73" s="369" t="s">
        <v>16</v>
      </c>
      <c r="Z73" s="90" t="s">
        <v>15</v>
      </c>
      <c r="AA73" s="369" t="s">
        <v>16</v>
      </c>
      <c r="AB73" s="90" t="s">
        <v>15</v>
      </c>
      <c r="AC73" s="369" t="s">
        <v>16</v>
      </c>
      <c r="AD73" s="90" t="s">
        <v>15</v>
      </c>
      <c r="AE73" s="369" t="s">
        <v>16</v>
      </c>
      <c r="AF73" s="90" t="s">
        <v>15</v>
      </c>
      <c r="AG73" s="369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361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20</v>
      </c>
      <c r="C81" s="41"/>
      <c r="D81" s="41">
        <v>20</v>
      </c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202</v>
      </c>
      <c r="C82" s="79">
        <v>150</v>
      </c>
      <c r="D82" s="79">
        <v>52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6885</v>
      </c>
      <c r="C87" s="281">
        <v>116</v>
      </c>
      <c r="D87" s="280">
        <v>19112</v>
      </c>
      <c r="E87" s="281"/>
      <c r="F87" s="281">
        <v>6769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2308</v>
      </c>
      <c r="C88" s="284">
        <v>49</v>
      </c>
      <c r="D88" s="283">
        <v>6371</v>
      </c>
      <c r="E88" s="284"/>
      <c r="F88" s="284">
        <v>2259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9193</v>
      </c>
      <c r="C89" s="287">
        <f>SUM(C87:C88)</f>
        <v>165</v>
      </c>
      <c r="D89" s="286">
        <f>SUM(D87:D88)</f>
        <v>25483</v>
      </c>
      <c r="E89" s="287">
        <f>SUM(E87:E88)</f>
        <v>0</v>
      </c>
      <c r="F89" s="287">
        <f>SUM(F87:F88)</f>
        <v>9028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367" t="s">
        <v>16</v>
      </c>
      <c r="E99" s="370" t="s">
        <v>15</v>
      </c>
      <c r="F99" s="372" t="s">
        <v>16</v>
      </c>
      <c r="G99" s="370" t="s">
        <v>15</v>
      </c>
      <c r="H99" s="372" t="s">
        <v>16</v>
      </c>
      <c r="I99" s="370" t="s">
        <v>15</v>
      </c>
      <c r="J99" s="372" t="s">
        <v>16</v>
      </c>
      <c r="K99" s="370" t="s">
        <v>15</v>
      </c>
      <c r="L99" s="372" t="s">
        <v>16</v>
      </c>
      <c r="M99" s="370" t="s">
        <v>15</v>
      </c>
      <c r="N99" s="372" t="s">
        <v>16</v>
      </c>
      <c r="O99" s="370" t="s">
        <v>15</v>
      </c>
      <c r="P99" s="372" t="s">
        <v>16</v>
      </c>
      <c r="Q99" s="371" t="s">
        <v>15</v>
      </c>
      <c r="R99" s="372" t="s">
        <v>16</v>
      </c>
      <c r="S99" s="370" t="s">
        <v>15</v>
      </c>
      <c r="T99" s="372" t="s">
        <v>16</v>
      </c>
      <c r="U99" s="370" t="s">
        <v>15</v>
      </c>
      <c r="V99" s="372" t="s">
        <v>16</v>
      </c>
      <c r="W99" s="370" t="s">
        <v>15</v>
      </c>
      <c r="X99" s="372" t="s">
        <v>16</v>
      </c>
      <c r="Y99" s="370" t="s">
        <v>15</v>
      </c>
      <c r="Z99" s="372" t="s">
        <v>16</v>
      </c>
      <c r="AA99" s="370" t="s">
        <v>15</v>
      </c>
      <c r="AB99" s="372" t="s">
        <v>16</v>
      </c>
      <c r="AC99" s="370" t="s">
        <v>15</v>
      </c>
      <c r="AD99" s="372" t="s">
        <v>16</v>
      </c>
      <c r="AE99" s="370" t="s">
        <v>15</v>
      </c>
      <c r="AF99" s="372" t="s">
        <v>16</v>
      </c>
      <c r="AG99" s="370" t="s">
        <v>15</v>
      </c>
      <c r="AH99" s="372" t="s">
        <v>16</v>
      </c>
      <c r="AI99" s="370" t="s">
        <v>15</v>
      </c>
      <c r="AJ99" s="372" t="s">
        <v>16</v>
      </c>
      <c r="AK99" s="370" t="s">
        <v>15</v>
      </c>
      <c r="AL99" s="372" t="s">
        <v>16</v>
      </c>
      <c r="AM99" s="371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44091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00000000-0002-0000-0300-000000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",[5]NOMBRE!B2," - ","( ",[5]NOMBRE!C2,[5]NOMBRE!D2,[5]NOMBRE!E2,[5]NOMBRE!F2,[5]NOMBRE!G2," )")</f>
        <v>COMUNA: LINARES - ( 07401 )</v>
      </c>
    </row>
    <row r="3" spans="1:88" ht="16.149999999999999" customHeight="1" x14ac:dyDescent="0.2">
      <c r="A3" s="104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",[5]NOMBRE!B6," - ","( ",[5]NOMBRE!C6,[5]NOMBRE!D6," )")</f>
        <v>MES: ABRIL - ( 04 )</v>
      </c>
    </row>
    <row r="5" spans="1:88" ht="16.149999999999999" customHeight="1" x14ac:dyDescent="0.2">
      <c r="A5" s="104" t="str">
        <f>CONCATENATE("AÑO: ",[5]NOMBRE!B7)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384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373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379" t="s">
        <v>16</v>
      </c>
      <c r="E30" s="376" t="s">
        <v>15</v>
      </c>
      <c r="F30" s="378" t="s">
        <v>16</v>
      </c>
      <c r="G30" s="376" t="s">
        <v>15</v>
      </c>
      <c r="H30" s="378" t="s">
        <v>16</v>
      </c>
      <c r="I30" s="376" t="s">
        <v>15</v>
      </c>
      <c r="J30" s="378" t="s">
        <v>16</v>
      </c>
      <c r="K30" s="376" t="s">
        <v>15</v>
      </c>
      <c r="L30" s="378" t="s">
        <v>16</v>
      </c>
      <c r="M30" s="376" t="s">
        <v>15</v>
      </c>
      <c r="N30" s="378" t="s">
        <v>16</v>
      </c>
      <c r="O30" s="376" t="s">
        <v>15</v>
      </c>
      <c r="P30" s="378" t="s">
        <v>16</v>
      </c>
      <c r="Q30" s="377" t="s">
        <v>15</v>
      </c>
      <c r="R30" s="378" t="s">
        <v>16</v>
      </c>
      <c r="S30" s="376" t="s">
        <v>15</v>
      </c>
      <c r="T30" s="378" t="s">
        <v>16</v>
      </c>
      <c r="U30" s="377" t="s">
        <v>15</v>
      </c>
      <c r="V30" s="173" t="s">
        <v>16</v>
      </c>
      <c r="W30" s="376" t="s">
        <v>15</v>
      </c>
      <c r="X30" s="173" t="s">
        <v>16</v>
      </c>
      <c r="Y30" s="376" t="s">
        <v>15</v>
      </c>
      <c r="Z30" s="173" t="s">
        <v>16</v>
      </c>
      <c r="AA30" s="376" t="s">
        <v>15</v>
      </c>
      <c r="AB30" s="173" t="s">
        <v>16</v>
      </c>
      <c r="AC30" s="376" t="s">
        <v>15</v>
      </c>
      <c r="AD30" s="173" t="s">
        <v>16</v>
      </c>
      <c r="AE30" s="376" t="s">
        <v>15</v>
      </c>
      <c r="AF30" s="173" t="s">
        <v>16</v>
      </c>
      <c r="AG30" s="376" t="s">
        <v>15</v>
      </c>
      <c r="AH30" s="173" t="s">
        <v>16</v>
      </c>
      <c r="AI30" s="376" t="s">
        <v>15</v>
      </c>
      <c r="AJ30" s="173" t="s">
        <v>16</v>
      </c>
      <c r="AK30" s="376" t="s">
        <v>15</v>
      </c>
      <c r="AL30" s="173" t="s">
        <v>16</v>
      </c>
      <c r="AM30" s="376" t="s">
        <v>15</v>
      </c>
      <c r="AN30" s="378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381" t="s">
        <v>72</v>
      </c>
      <c r="G44" s="24" t="s">
        <v>69</v>
      </c>
      <c r="H44" s="24" t="s">
        <v>70</v>
      </c>
      <c r="I44" s="91" t="s">
        <v>71</v>
      </c>
      <c r="J44" s="381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374" t="s">
        <v>14</v>
      </c>
      <c r="C50" s="375" t="s">
        <v>15</v>
      </c>
      <c r="D50" s="374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380" t="s">
        <v>82</v>
      </c>
      <c r="G59" s="381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381" t="s">
        <v>16</v>
      </c>
      <c r="F73" s="70" t="s">
        <v>15</v>
      </c>
      <c r="G73" s="381" t="s">
        <v>16</v>
      </c>
      <c r="H73" s="90" t="s">
        <v>15</v>
      </c>
      <c r="I73" s="381" t="s">
        <v>16</v>
      </c>
      <c r="J73" s="90" t="s">
        <v>15</v>
      </c>
      <c r="K73" s="381" t="s">
        <v>16</v>
      </c>
      <c r="L73" s="90" t="s">
        <v>15</v>
      </c>
      <c r="M73" s="381" t="s">
        <v>16</v>
      </c>
      <c r="N73" s="90" t="s">
        <v>15</v>
      </c>
      <c r="O73" s="381" t="s">
        <v>16</v>
      </c>
      <c r="P73" s="90" t="s">
        <v>15</v>
      </c>
      <c r="Q73" s="381" t="s">
        <v>16</v>
      </c>
      <c r="R73" s="90" t="s">
        <v>15</v>
      </c>
      <c r="S73" s="381" t="s">
        <v>16</v>
      </c>
      <c r="T73" s="90" t="s">
        <v>15</v>
      </c>
      <c r="U73" s="381" t="s">
        <v>16</v>
      </c>
      <c r="V73" s="90" t="s">
        <v>15</v>
      </c>
      <c r="W73" s="381" t="s">
        <v>16</v>
      </c>
      <c r="X73" s="90" t="s">
        <v>15</v>
      </c>
      <c r="Y73" s="381" t="s">
        <v>16</v>
      </c>
      <c r="Z73" s="90" t="s">
        <v>15</v>
      </c>
      <c r="AA73" s="381" t="s">
        <v>16</v>
      </c>
      <c r="AB73" s="90" t="s">
        <v>15</v>
      </c>
      <c r="AC73" s="381" t="s">
        <v>16</v>
      </c>
      <c r="AD73" s="90" t="s">
        <v>15</v>
      </c>
      <c r="AE73" s="381" t="s">
        <v>16</v>
      </c>
      <c r="AF73" s="90" t="s">
        <v>15</v>
      </c>
      <c r="AG73" s="381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373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>
        <v>0</v>
      </c>
      <c r="D81" s="41">
        <v>0</v>
      </c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227</v>
      </c>
      <c r="C82" s="79">
        <v>208</v>
      </c>
      <c r="D82" s="79">
        <v>19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7017</v>
      </c>
      <c r="C87" s="281">
        <v>82</v>
      </c>
      <c r="D87" s="280">
        <v>19526</v>
      </c>
      <c r="E87" s="281"/>
      <c r="F87" s="281">
        <v>6935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2294</v>
      </c>
      <c r="C88" s="284">
        <v>27</v>
      </c>
      <c r="D88" s="283">
        <v>6509</v>
      </c>
      <c r="E88" s="284"/>
      <c r="F88" s="284">
        <v>2267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9311</v>
      </c>
      <c r="C89" s="287">
        <f>SUM(C87:C88)</f>
        <v>109</v>
      </c>
      <c r="D89" s="286">
        <f>SUM(D87:D88)</f>
        <v>26035</v>
      </c>
      <c r="E89" s="287">
        <f>SUM(E87:E88)</f>
        <v>0</v>
      </c>
      <c r="F89" s="287">
        <f>SUM(F87:F88)</f>
        <v>9202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379" t="s">
        <v>16</v>
      </c>
      <c r="E99" s="382" t="s">
        <v>15</v>
      </c>
      <c r="F99" s="384" t="s">
        <v>16</v>
      </c>
      <c r="G99" s="382" t="s">
        <v>15</v>
      </c>
      <c r="H99" s="384" t="s">
        <v>16</v>
      </c>
      <c r="I99" s="382" t="s">
        <v>15</v>
      </c>
      <c r="J99" s="384" t="s">
        <v>16</v>
      </c>
      <c r="K99" s="382" t="s">
        <v>15</v>
      </c>
      <c r="L99" s="384" t="s">
        <v>16</v>
      </c>
      <c r="M99" s="382" t="s">
        <v>15</v>
      </c>
      <c r="N99" s="384" t="s">
        <v>16</v>
      </c>
      <c r="O99" s="382" t="s">
        <v>15</v>
      </c>
      <c r="P99" s="384" t="s">
        <v>16</v>
      </c>
      <c r="Q99" s="383" t="s">
        <v>15</v>
      </c>
      <c r="R99" s="384" t="s">
        <v>16</v>
      </c>
      <c r="S99" s="382" t="s">
        <v>15</v>
      </c>
      <c r="T99" s="384" t="s">
        <v>16</v>
      </c>
      <c r="U99" s="382" t="s">
        <v>15</v>
      </c>
      <c r="V99" s="384" t="s">
        <v>16</v>
      </c>
      <c r="W99" s="382" t="s">
        <v>15</v>
      </c>
      <c r="X99" s="384" t="s">
        <v>16</v>
      </c>
      <c r="Y99" s="382" t="s">
        <v>15</v>
      </c>
      <c r="Z99" s="384" t="s">
        <v>16</v>
      </c>
      <c r="AA99" s="382" t="s">
        <v>15</v>
      </c>
      <c r="AB99" s="384" t="s">
        <v>16</v>
      </c>
      <c r="AC99" s="382" t="s">
        <v>15</v>
      </c>
      <c r="AD99" s="384" t="s">
        <v>16</v>
      </c>
      <c r="AE99" s="382" t="s">
        <v>15</v>
      </c>
      <c r="AF99" s="384" t="s">
        <v>16</v>
      </c>
      <c r="AG99" s="382" t="s">
        <v>15</v>
      </c>
      <c r="AH99" s="384" t="s">
        <v>16</v>
      </c>
      <c r="AI99" s="382" t="s">
        <v>15</v>
      </c>
      <c r="AJ99" s="384" t="s">
        <v>16</v>
      </c>
      <c r="AK99" s="382" t="s">
        <v>15</v>
      </c>
      <c r="AL99" s="384" t="s">
        <v>16</v>
      </c>
      <c r="AM99" s="383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44884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00000000-0002-0000-0400-000000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",[6]NOMBRE!B2," - ","( ",[6]NOMBRE!C2,[6]NOMBRE!D2,[6]NOMBRE!E2,[6]NOMBRE!F2,[6]NOMBRE!G2," )")</f>
        <v>COMUNA: LINARES - ( 07401 )</v>
      </c>
    </row>
    <row r="3" spans="1:88" ht="16.149999999999999" customHeight="1" x14ac:dyDescent="0.2">
      <c r="A3" s="104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",[6]NOMBRE!B6," - ","( ",[6]NOMBRE!C6,[6]NOMBRE!D6," )")</f>
        <v>MES: MAYO - ( 05 )</v>
      </c>
    </row>
    <row r="5" spans="1:88" ht="16.149999999999999" customHeight="1" x14ac:dyDescent="0.2">
      <c r="A5" s="104" t="str">
        <f>CONCATENATE("AÑO: ",[6]NOMBRE!B7)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391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395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385" t="s">
        <v>16</v>
      </c>
      <c r="E30" s="386" t="s">
        <v>15</v>
      </c>
      <c r="F30" s="388" t="s">
        <v>16</v>
      </c>
      <c r="G30" s="386" t="s">
        <v>15</v>
      </c>
      <c r="H30" s="388" t="s">
        <v>16</v>
      </c>
      <c r="I30" s="386" t="s">
        <v>15</v>
      </c>
      <c r="J30" s="388" t="s">
        <v>16</v>
      </c>
      <c r="K30" s="386" t="s">
        <v>15</v>
      </c>
      <c r="L30" s="388" t="s">
        <v>16</v>
      </c>
      <c r="M30" s="386" t="s">
        <v>15</v>
      </c>
      <c r="N30" s="388" t="s">
        <v>16</v>
      </c>
      <c r="O30" s="386" t="s">
        <v>15</v>
      </c>
      <c r="P30" s="388" t="s">
        <v>16</v>
      </c>
      <c r="Q30" s="387" t="s">
        <v>15</v>
      </c>
      <c r="R30" s="388" t="s">
        <v>16</v>
      </c>
      <c r="S30" s="386" t="s">
        <v>15</v>
      </c>
      <c r="T30" s="388" t="s">
        <v>16</v>
      </c>
      <c r="U30" s="387" t="s">
        <v>15</v>
      </c>
      <c r="V30" s="173" t="s">
        <v>16</v>
      </c>
      <c r="W30" s="386" t="s">
        <v>15</v>
      </c>
      <c r="X30" s="173" t="s">
        <v>16</v>
      </c>
      <c r="Y30" s="386" t="s">
        <v>15</v>
      </c>
      <c r="Z30" s="173" t="s">
        <v>16</v>
      </c>
      <c r="AA30" s="386" t="s">
        <v>15</v>
      </c>
      <c r="AB30" s="173" t="s">
        <v>16</v>
      </c>
      <c r="AC30" s="386" t="s">
        <v>15</v>
      </c>
      <c r="AD30" s="173" t="s">
        <v>16</v>
      </c>
      <c r="AE30" s="386" t="s">
        <v>15</v>
      </c>
      <c r="AF30" s="173" t="s">
        <v>16</v>
      </c>
      <c r="AG30" s="386" t="s">
        <v>15</v>
      </c>
      <c r="AH30" s="173" t="s">
        <v>16</v>
      </c>
      <c r="AI30" s="386" t="s">
        <v>15</v>
      </c>
      <c r="AJ30" s="173" t="s">
        <v>16</v>
      </c>
      <c r="AK30" s="386" t="s">
        <v>15</v>
      </c>
      <c r="AL30" s="173" t="s">
        <v>16</v>
      </c>
      <c r="AM30" s="386" t="s">
        <v>15</v>
      </c>
      <c r="AN30" s="388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394" t="s">
        <v>72</v>
      </c>
      <c r="G44" s="24" t="s">
        <v>69</v>
      </c>
      <c r="H44" s="24" t="s">
        <v>70</v>
      </c>
      <c r="I44" s="91" t="s">
        <v>71</v>
      </c>
      <c r="J44" s="394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396" t="s">
        <v>14</v>
      </c>
      <c r="C50" s="392" t="s">
        <v>15</v>
      </c>
      <c r="D50" s="396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393" t="s">
        <v>82</v>
      </c>
      <c r="G59" s="394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394" t="s">
        <v>16</v>
      </c>
      <c r="F73" s="70" t="s">
        <v>15</v>
      </c>
      <c r="G73" s="394" t="s">
        <v>16</v>
      </c>
      <c r="H73" s="90" t="s">
        <v>15</v>
      </c>
      <c r="I73" s="394" t="s">
        <v>16</v>
      </c>
      <c r="J73" s="90" t="s">
        <v>15</v>
      </c>
      <c r="K73" s="394" t="s">
        <v>16</v>
      </c>
      <c r="L73" s="90" t="s">
        <v>15</v>
      </c>
      <c r="M73" s="394" t="s">
        <v>16</v>
      </c>
      <c r="N73" s="90" t="s">
        <v>15</v>
      </c>
      <c r="O73" s="394" t="s">
        <v>16</v>
      </c>
      <c r="P73" s="90" t="s">
        <v>15</v>
      </c>
      <c r="Q73" s="394" t="s">
        <v>16</v>
      </c>
      <c r="R73" s="90" t="s">
        <v>15</v>
      </c>
      <c r="S73" s="394" t="s">
        <v>16</v>
      </c>
      <c r="T73" s="90" t="s">
        <v>15</v>
      </c>
      <c r="U73" s="394" t="s">
        <v>16</v>
      </c>
      <c r="V73" s="90" t="s">
        <v>15</v>
      </c>
      <c r="W73" s="394" t="s">
        <v>16</v>
      </c>
      <c r="X73" s="90" t="s">
        <v>15</v>
      </c>
      <c r="Y73" s="394" t="s">
        <v>16</v>
      </c>
      <c r="Z73" s="90" t="s">
        <v>15</v>
      </c>
      <c r="AA73" s="394" t="s">
        <v>16</v>
      </c>
      <c r="AB73" s="90" t="s">
        <v>15</v>
      </c>
      <c r="AC73" s="394" t="s">
        <v>16</v>
      </c>
      <c r="AD73" s="90" t="s">
        <v>15</v>
      </c>
      <c r="AE73" s="394" t="s">
        <v>16</v>
      </c>
      <c r="AF73" s="90" t="s">
        <v>15</v>
      </c>
      <c r="AG73" s="394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395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225</v>
      </c>
      <c r="C82" s="79">
        <v>208</v>
      </c>
      <c r="D82" s="79">
        <v>17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7028</v>
      </c>
      <c r="C87" s="281">
        <v>134</v>
      </c>
      <c r="D87" s="280">
        <v>19735</v>
      </c>
      <c r="E87" s="281"/>
      <c r="F87" s="281">
        <v>6894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2342</v>
      </c>
      <c r="C88" s="284">
        <v>44</v>
      </c>
      <c r="D88" s="283">
        <v>6576</v>
      </c>
      <c r="E88" s="284"/>
      <c r="F88" s="284">
        <v>2298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9370</v>
      </c>
      <c r="C89" s="287">
        <f>SUM(C87:C88)</f>
        <v>178</v>
      </c>
      <c r="D89" s="286">
        <f>SUM(D87:D88)</f>
        <v>26311</v>
      </c>
      <c r="E89" s="287">
        <f>SUM(E87:E88)</f>
        <v>0</v>
      </c>
      <c r="F89" s="287">
        <f>SUM(F87:F88)</f>
        <v>9192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385" t="s">
        <v>16</v>
      </c>
      <c r="E99" s="389" t="s">
        <v>15</v>
      </c>
      <c r="F99" s="391" t="s">
        <v>16</v>
      </c>
      <c r="G99" s="389" t="s">
        <v>15</v>
      </c>
      <c r="H99" s="391" t="s">
        <v>16</v>
      </c>
      <c r="I99" s="389" t="s">
        <v>15</v>
      </c>
      <c r="J99" s="391" t="s">
        <v>16</v>
      </c>
      <c r="K99" s="389" t="s">
        <v>15</v>
      </c>
      <c r="L99" s="391" t="s">
        <v>16</v>
      </c>
      <c r="M99" s="389" t="s">
        <v>15</v>
      </c>
      <c r="N99" s="391" t="s">
        <v>16</v>
      </c>
      <c r="O99" s="389" t="s">
        <v>15</v>
      </c>
      <c r="P99" s="391" t="s">
        <v>16</v>
      </c>
      <c r="Q99" s="390" t="s">
        <v>15</v>
      </c>
      <c r="R99" s="391" t="s">
        <v>16</v>
      </c>
      <c r="S99" s="389" t="s">
        <v>15</v>
      </c>
      <c r="T99" s="391" t="s">
        <v>16</v>
      </c>
      <c r="U99" s="389" t="s">
        <v>15</v>
      </c>
      <c r="V99" s="391" t="s">
        <v>16</v>
      </c>
      <c r="W99" s="389" t="s">
        <v>15</v>
      </c>
      <c r="X99" s="391" t="s">
        <v>16</v>
      </c>
      <c r="Y99" s="389" t="s">
        <v>15</v>
      </c>
      <c r="Z99" s="391" t="s">
        <v>16</v>
      </c>
      <c r="AA99" s="389" t="s">
        <v>15</v>
      </c>
      <c r="AB99" s="391" t="s">
        <v>16</v>
      </c>
      <c r="AC99" s="389" t="s">
        <v>15</v>
      </c>
      <c r="AD99" s="391" t="s">
        <v>16</v>
      </c>
      <c r="AE99" s="389" t="s">
        <v>15</v>
      </c>
      <c r="AF99" s="391" t="s">
        <v>16</v>
      </c>
      <c r="AG99" s="389" t="s">
        <v>15</v>
      </c>
      <c r="AH99" s="391" t="s">
        <v>16</v>
      </c>
      <c r="AI99" s="389" t="s">
        <v>15</v>
      </c>
      <c r="AJ99" s="391" t="s">
        <v>16</v>
      </c>
      <c r="AK99" s="389" t="s">
        <v>15</v>
      </c>
      <c r="AL99" s="391" t="s">
        <v>16</v>
      </c>
      <c r="AM99" s="390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45276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00000000-0002-0000-0500-000000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",[7]NOMBRE!B2," - ","( ",[7]NOMBRE!C2,[7]NOMBRE!D2,[7]NOMBRE!E2,[7]NOMBRE!F2,[7]NOMBRE!G2," )")</f>
        <v>COMUNA: LINARES - ( 07401 )</v>
      </c>
    </row>
    <row r="3" spans="1:88" ht="16.149999999999999" customHeight="1" x14ac:dyDescent="0.2">
      <c r="A3" s="104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",[7]NOMBRE!B6," - ","( ",[7]NOMBRE!C6,[7]NOMBRE!D6," )")</f>
        <v>MES: JUNIO - ( 06 )</v>
      </c>
    </row>
    <row r="5" spans="1:88" ht="16.149999999999999" customHeight="1" x14ac:dyDescent="0.2">
      <c r="A5" s="104" t="str">
        <f>CONCATENATE("AÑO: ",[7]NOMBRE!B7)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08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397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03" t="s">
        <v>16</v>
      </c>
      <c r="E30" s="400" t="s">
        <v>15</v>
      </c>
      <c r="F30" s="402" t="s">
        <v>16</v>
      </c>
      <c r="G30" s="400" t="s">
        <v>15</v>
      </c>
      <c r="H30" s="402" t="s">
        <v>16</v>
      </c>
      <c r="I30" s="400" t="s">
        <v>15</v>
      </c>
      <c r="J30" s="402" t="s">
        <v>16</v>
      </c>
      <c r="K30" s="400" t="s">
        <v>15</v>
      </c>
      <c r="L30" s="402" t="s">
        <v>16</v>
      </c>
      <c r="M30" s="400" t="s">
        <v>15</v>
      </c>
      <c r="N30" s="402" t="s">
        <v>16</v>
      </c>
      <c r="O30" s="400" t="s">
        <v>15</v>
      </c>
      <c r="P30" s="402" t="s">
        <v>16</v>
      </c>
      <c r="Q30" s="401" t="s">
        <v>15</v>
      </c>
      <c r="R30" s="402" t="s">
        <v>16</v>
      </c>
      <c r="S30" s="400" t="s">
        <v>15</v>
      </c>
      <c r="T30" s="402" t="s">
        <v>16</v>
      </c>
      <c r="U30" s="401" t="s">
        <v>15</v>
      </c>
      <c r="V30" s="173" t="s">
        <v>16</v>
      </c>
      <c r="W30" s="400" t="s">
        <v>15</v>
      </c>
      <c r="X30" s="173" t="s">
        <v>16</v>
      </c>
      <c r="Y30" s="400" t="s">
        <v>15</v>
      </c>
      <c r="Z30" s="173" t="s">
        <v>16</v>
      </c>
      <c r="AA30" s="400" t="s">
        <v>15</v>
      </c>
      <c r="AB30" s="173" t="s">
        <v>16</v>
      </c>
      <c r="AC30" s="400" t="s">
        <v>15</v>
      </c>
      <c r="AD30" s="173" t="s">
        <v>16</v>
      </c>
      <c r="AE30" s="400" t="s">
        <v>15</v>
      </c>
      <c r="AF30" s="173" t="s">
        <v>16</v>
      </c>
      <c r="AG30" s="400" t="s">
        <v>15</v>
      </c>
      <c r="AH30" s="173" t="s">
        <v>16</v>
      </c>
      <c r="AI30" s="400" t="s">
        <v>15</v>
      </c>
      <c r="AJ30" s="173" t="s">
        <v>16</v>
      </c>
      <c r="AK30" s="400" t="s">
        <v>15</v>
      </c>
      <c r="AL30" s="173" t="s">
        <v>16</v>
      </c>
      <c r="AM30" s="400" t="s">
        <v>15</v>
      </c>
      <c r="AN30" s="402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05" t="s">
        <v>72</v>
      </c>
      <c r="G44" s="24" t="s">
        <v>69</v>
      </c>
      <c r="H44" s="24" t="s">
        <v>70</v>
      </c>
      <c r="I44" s="91" t="s">
        <v>71</v>
      </c>
      <c r="J44" s="405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398" t="s">
        <v>14</v>
      </c>
      <c r="C50" s="399" t="s">
        <v>15</v>
      </c>
      <c r="D50" s="398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04" t="s">
        <v>82</v>
      </c>
      <c r="G59" s="405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05" t="s">
        <v>16</v>
      </c>
      <c r="F73" s="70" t="s">
        <v>15</v>
      </c>
      <c r="G73" s="405" t="s">
        <v>16</v>
      </c>
      <c r="H73" s="90" t="s">
        <v>15</v>
      </c>
      <c r="I73" s="405" t="s">
        <v>16</v>
      </c>
      <c r="J73" s="90" t="s">
        <v>15</v>
      </c>
      <c r="K73" s="405" t="s">
        <v>16</v>
      </c>
      <c r="L73" s="90" t="s">
        <v>15</v>
      </c>
      <c r="M73" s="405" t="s">
        <v>16</v>
      </c>
      <c r="N73" s="90" t="s">
        <v>15</v>
      </c>
      <c r="O73" s="405" t="s">
        <v>16</v>
      </c>
      <c r="P73" s="90" t="s">
        <v>15</v>
      </c>
      <c r="Q73" s="405" t="s">
        <v>16</v>
      </c>
      <c r="R73" s="90" t="s">
        <v>15</v>
      </c>
      <c r="S73" s="405" t="s">
        <v>16</v>
      </c>
      <c r="T73" s="90" t="s">
        <v>15</v>
      </c>
      <c r="U73" s="405" t="s">
        <v>16</v>
      </c>
      <c r="V73" s="90" t="s">
        <v>15</v>
      </c>
      <c r="W73" s="405" t="s">
        <v>16</v>
      </c>
      <c r="X73" s="90" t="s">
        <v>15</v>
      </c>
      <c r="Y73" s="405" t="s">
        <v>16</v>
      </c>
      <c r="Z73" s="90" t="s">
        <v>15</v>
      </c>
      <c r="AA73" s="405" t="s">
        <v>16</v>
      </c>
      <c r="AB73" s="90" t="s">
        <v>15</v>
      </c>
      <c r="AC73" s="405" t="s">
        <v>16</v>
      </c>
      <c r="AD73" s="90" t="s">
        <v>15</v>
      </c>
      <c r="AE73" s="405" t="s">
        <v>16</v>
      </c>
      <c r="AF73" s="90" t="s">
        <v>15</v>
      </c>
      <c r="AG73" s="405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397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169</v>
      </c>
      <c r="C82" s="79">
        <v>150</v>
      </c>
      <c r="D82" s="79">
        <v>19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7758</v>
      </c>
      <c r="C87" s="281">
        <v>148</v>
      </c>
      <c r="D87" s="280">
        <v>21785</v>
      </c>
      <c r="E87" s="281"/>
      <c r="F87" s="281">
        <v>7610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2586</v>
      </c>
      <c r="C88" s="284">
        <v>49</v>
      </c>
      <c r="D88" s="283">
        <v>7262</v>
      </c>
      <c r="E88" s="284"/>
      <c r="F88" s="284">
        <v>2537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10344</v>
      </c>
      <c r="C89" s="287">
        <f>SUM(C87:C88)</f>
        <v>197</v>
      </c>
      <c r="D89" s="286">
        <f>SUM(D87:D88)</f>
        <v>29047</v>
      </c>
      <c r="E89" s="287">
        <f>SUM(E87:E88)</f>
        <v>0</v>
      </c>
      <c r="F89" s="287">
        <f>SUM(F87:F88)</f>
        <v>10147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03" t="s">
        <v>16</v>
      </c>
      <c r="E99" s="406" t="s">
        <v>15</v>
      </c>
      <c r="F99" s="408" t="s">
        <v>16</v>
      </c>
      <c r="G99" s="406" t="s">
        <v>15</v>
      </c>
      <c r="H99" s="408" t="s">
        <v>16</v>
      </c>
      <c r="I99" s="406" t="s">
        <v>15</v>
      </c>
      <c r="J99" s="408" t="s">
        <v>16</v>
      </c>
      <c r="K99" s="406" t="s">
        <v>15</v>
      </c>
      <c r="L99" s="408" t="s">
        <v>16</v>
      </c>
      <c r="M99" s="406" t="s">
        <v>15</v>
      </c>
      <c r="N99" s="408" t="s">
        <v>16</v>
      </c>
      <c r="O99" s="406" t="s">
        <v>15</v>
      </c>
      <c r="P99" s="408" t="s">
        <v>16</v>
      </c>
      <c r="Q99" s="407" t="s">
        <v>15</v>
      </c>
      <c r="R99" s="408" t="s">
        <v>16</v>
      </c>
      <c r="S99" s="406" t="s">
        <v>15</v>
      </c>
      <c r="T99" s="408" t="s">
        <v>16</v>
      </c>
      <c r="U99" s="406" t="s">
        <v>15</v>
      </c>
      <c r="V99" s="408" t="s">
        <v>16</v>
      </c>
      <c r="W99" s="406" t="s">
        <v>15</v>
      </c>
      <c r="X99" s="408" t="s">
        <v>16</v>
      </c>
      <c r="Y99" s="406" t="s">
        <v>15</v>
      </c>
      <c r="Z99" s="408" t="s">
        <v>16</v>
      </c>
      <c r="AA99" s="406" t="s">
        <v>15</v>
      </c>
      <c r="AB99" s="408" t="s">
        <v>16</v>
      </c>
      <c r="AC99" s="406" t="s">
        <v>15</v>
      </c>
      <c r="AD99" s="408" t="s">
        <v>16</v>
      </c>
      <c r="AE99" s="406" t="s">
        <v>15</v>
      </c>
      <c r="AF99" s="408" t="s">
        <v>16</v>
      </c>
      <c r="AG99" s="406" t="s">
        <v>15</v>
      </c>
      <c r="AH99" s="408" t="s">
        <v>16</v>
      </c>
      <c r="AI99" s="406" t="s">
        <v>15</v>
      </c>
      <c r="AJ99" s="408" t="s">
        <v>16</v>
      </c>
      <c r="AK99" s="406" t="s">
        <v>15</v>
      </c>
      <c r="AL99" s="408" t="s">
        <v>16</v>
      </c>
      <c r="AM99" s="407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49904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41024EAD-2066-4256-9CE6-15C5904C3170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",[8]NOMBRE!B2," - ","( ",[8]NOMBRE!C2,[8]NOMBRE!D2,[8]NOMBRE!E2,[8]NOMBRE!F2,[8]NOMBRE!G2," )")</f>
        <v>COMUNA: LINARES - ( 07401 )</v>
      </c>
    </row>
    <row r="3" spans="1:88" ht="16.149999999999999" customHeight="1" x14ac:dyDescent="0.2">
      <c r="A3" s="104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",[8]NOMBRE!B6," - ","( ",[8]NOMBRE!C6,[8]NOMBRE!D6," )")</f>
        <v>MES: JULIO - ( 07 )</v>
      </c>
    </row>
    <row r="5" spans="1:88" ht="16.149999999999999" customHeight="1" x14ac:dyDescent="0.2">
      <c r="A5" s="104" t="str">
        <f>CONCATENATE("AÑO: ",[8]NOMBRE!B7)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15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419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09" t="s">
        <v>16</v>
      </c>
      <c r="E30" s="410" t="s">
        <v>15</v>
      </c>
      <c r="F30" s="412" t="s">
        <v>16</v>
      </c>
      <c r="G30" s="410" t="s">
        <v>15</v>
      </c>
      <c r="H30" s="412" t="s">
        <v>16</v>
      </c>
      <c r="I30" s="410" t="s">
        <v>15</v>
      </c>
      <c r="J30" s="412" t="s">
        <v>16</v>
      </c>
      <c r="K30" s="410" t="s">
        <v>15</v>
      </c>
      <c r="L30" s="412" t="s">
        <v>16</v>
      </c>
      <c r="M30" s="410" t="s">
        <v>15</v>
      </c>
      <c r="N30" s="412" t="s">
        <v>16</v>
      </c>
      <c r="O30" s="410" t="s">
        <v>15</v>
      </c>
      <c r="P30" s="412" t="s">
        <v>16</v>
      </c>
      <c r="Q30" s="411" t="s">
        <v>15</v>
      </c>
      <c r="R30" s="412" t="s">
        <v>16</v>
      </c>
      <c r="S30" s="410" t="s">
        <v>15</v>
      </c>
      <c r="T30" s="412" t="s">
        <v>16</v>
      </c>
      <c r="U30" s="411" t="s">
        <v>15</v>
      </c>
      <c r="V30" s="173" t="s">
        <v>16</v>
      </c>
      <c r="W30" s="410" t="s">
        <v>15</v>
      </c>
      <c r="X30" s="173" t="s">
        <v>16</v>
      </c>
      <c r="Y30" s="410" t="s">
        <v>15</v>
      </c>
      <c r="Z30" s="173" t="s">
        <v>16</v>
      </c>
      <c r="AA30" s="410" t="s">
        <v>15</v>
      </c>
      <c r="AB30" s="173" t="s">
        <v>16</v>
      </c>
      <c r="AC30" s="410" t="s">
        <v>15</v>
      </c>
      <c r="AD30" s="173" t="s">
        <v>16</v>
      </c>
      <c r="AE30" s="410" t="s">
        <v>15</v>
      </c>
      <c r="AF30" s="173" t="s">
        <v>16</v>
      </c>
      <c r="AG30" s="410" t="s">
        <v>15</v>
      </c>
      <c r="AH30" s="173" t="s">
        <v>16</v>
      </c>
      <c r="AI30" s="410" t="s">
        <v>15</v>
      </c>
      <c r="AJ30" s="173" t="s">
        <v>16</v>
      </c>
      <c r="AK30" s="410" t="s">
        <v>15</v>
      </c>
      <c r="AL30" s="173" t="s">
        <v>16</v>
      </c>
      <c r="AM30" s="410" t="s">
        <v>15</v>
      </c>
      <c r="AN30" s="412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18" t="s">
        <v>72</v>
      </c>
      <c r="G44" s="24" t="s">
        <v>69</v>
      </c>
      <c r="H44" s="24" t="s">
        <v>70</v>
      </c>
      <c r="I44" s="91" t="s">
        <v>71</v>
      </c>
      <c r="J44" s="418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420" t="s">
        <v>14</v>
      </c>
      <c r="C50" s="416" t="s">
        <v>15</v>
      </c>
      <c r="D50" s="420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17" t="s">
        <v>82</v>
      </c>
      <c r="G59" s="418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18" t="s">
        <v>16</v>
      </c>
      <c r="F73" s="70" t="s">
        <v>15</v>
      </c>
      <c r="G73" s="418" t="s">
        <v>16</v>
      </c>
      <c r="H73" s="90" t="s">
        <v>15</v>
      </c>
      <c r="I73" s="418" t="s">
        <v>16</v>
      </c>
      <c r="J73" s="90" t="s">
        <v>15</v>
      </c>
      <c r="K73" s="418" t="s">
        <v>16</v>
      </c>
      <c r="L73" s="90" t="s">
        <v>15</v>
      </c>
      <c r="M73" s="418" t="s">
        <v>16</v>
      </c>
      <c r="N73" s="90" t="s">
        <v>15</v>
      </c>
      <c r="O73" s="418" t="s">
        <v>16</v>
      </c>
      <c r="P73" s="90" t="s">
        <v>15</v>
      </c>
      <c r="Q73" s="418" t="s">
        <v>16</v>
      </c>
      <c r="R73" s="90" t="s">
        <v>15</v>
      </c>
      <c r="S73" s="418" t="s">
        <v>16</v>
      </c>
      <c r="T73" s="90" t="s">
        <v>15</v>
      </c>
      <c r="U73" s="418" t="s">
        <v>16</v>
      </c>
      <c r="V73" s="90" t="s">
        <v>15</v>
      </c>
      <c r="W73" s="418" t="s">
        <v>16</v>
      </c>
      <c r="X73" s="90" t="s">
        <v>15</v>
      </c>
      <c r="Y73" s="418" t="s">
        <v>16</v>
      </c>
      <c r="Z73" s="90" t="s">
        <v>15</v>
      </c>
      <c r="AA73" s="418" t="s">
        <v>16</v>
      </c>
      <c r="AB73" s="90" t="s">
        <v>15</v>
      </c>
      <c r="AC73" s="418" t="s">
        <v>16</v>
      </c>
      <c r="AD73" s="90" t="s">
        <v>15</v>
      </c>
      <c r="AE73" s="418" t="s">
        <v>16</v>
      </c>
      <c r="AF73" s="90" t="s">
        <v>15</v>
      </c>
      <c r="AG73" s="418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419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164</v>
      </c>
      <c r="C82" s="79">
        <v>150</v>
      </c>
      <c r="D82" s="79">
        <v>14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7686</v>
      </c>
      <c r="C87" s="281">
        <v>164</v>
      </c>
      <c r="D87" s="280">
        <v>24968</v>
      </c>
      <c r="E87" s="281"/>
      <c r="F87" s="281">
        <v>7522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2976</v>
      </c>
      <c r="C88" s="284">
        <v>51</v>
      </c>
      <c r="D88" s="283">
        <v>9668</v>
      </c>
      <c r="E88" s="284"/>
      <c r="F88" s="284">
        <v>2925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10662</v>
      </c>
      <c r="C89" s="287">
        <f>SUM(C87:C88)</f>
        <v>215</v>
      </c>
      <c r="D89" s="286">
        <f>SUM(D87:D88)</f>
        <v>34636</v>
      </c>
      <c r="E89" s="287">
        <f>SUM(E87:E88)</f>
        <v>0</v>
      </c>
      <c r="F89" s="287">
        <f>SUM(F87:F88)</f>
        <v>10447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09" t="s">
        <v>16</v>
      </c>
      <c r="E99" s="413" t="s">
        <v>15</v>
      </c>
      <c r="F99" s="415" t="s">
        <v>16</v>
      </c>
      <c r="G99" s="413" t="s">
        <v>15</v>
      </c>
      <c r="H99" s="415" t="s">
        <v>16</v>
      </c>
      <c r="I99" s="413" t="s">
        <v>15</v>
      </c>
      <c r="J99" s="415" t="s">
        <v>16</v>
      </c>
      <c r="K99" s="413" t="s">
        <v>15</v>
      </c>
      <c r="L99" s="415" t="s">
        <v>16</v>
      </c>
      <c r="M99" s="413" t="s">
        <v>15</v>
      </c>
      <c r="N99" s="415" t="s">
        <v>16</v>
      </c>
      <c r="O99" s="413" t="s">
        <v>15</v>
      </c>
      <c r="P99" s="415" t="s">
        <v>16</v>
      </c>
      <c r="Q99" s="414" t="s">
        <v>15</v>
      </c>
      <c r="R99" s="415" t="s">
        <v>16</v>
      </c>
      <c r="S99" s="413" t="s">
        <v>15</v>
      </c>
      <c r="T99" s="415" t="s">
        <v>16</v>
      </c>
      <c r="U99" s="413" t="s">
        <v>15</v>
      </c>
      <c r="V99" s="415" t="s">
        <v>16</v>
      </c>
      <c r="W99" s="413" t="s">
        <v>15</v>
      </c>
      <c r="X99" s="415" t="s">
        <v>16</v>
      </c>
      <c r="Y99" s="413" t="s">
        <v>15</v>
      </c>
      <c r="Z99" s="415" t="s">
        <v>16</v>
      </c>
      <c r="AA99" s="413" t="s">
        <v>15</v>
      </c>
      <c r="AB99" s="415" t="s">
        <v>16</v>
      </c>
      <c r="AC99" s="413" t="s">
        <v>15</v>
      </c>
      <c r="AD99" s="415" t="s">
        <v>16</v>
      </c>
      <c r="AE99" s="413" t="s">
        <v>15</v>
      </c>
      <c r="AF99" s="415" t="s">
        <v>16</v>
      </c>
      <c r="AG99" s="413" t="s">
        <v>15</v>
      </c>
      <c r="AH99" s="415" t="s">
        <v>16</v>
      </c>
      <c r="AI99" s="413" t="s">
        <v>15</v>
      </c>
      <c r="AJ99" s="415" t="s">
        <v>16</v>
      </c>
      <c r="AK99" s="413" t="s">
        <v>15</v>
      </c>
      <c r="AL99" s="415" t="s">
        <v>16</v>
      </c>
      <c r="AM99" s="414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56124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5D00ECE2-555A-4AFD-B673-9F16B60118B9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6.140625" style="105" customWidth="1"/>
    <col min="2" max="2" width="23.85546875" style="105" customWidth="1"/>
    <col min="3" max="3" width="15.7109375" style="105" customWidth="1"/>
    <col min="4" max="4" width="14.42578125" style="105" customWidth="1"/>
    <col min="5" max="5" width="14.85546875" style="105" customWidth="1"/>
    <col min="6" max="6" width="16.7109375" style="105" customWidth="1"/>
    <col min="7" max="7" width="14" style="105" customWidth="1"/>
    <col min="8" max="8" width="13.140625" style="105" customWidth="1"/>
    <col min="9" max="9" width="11.85546875" style="105" customWidth="1"/>
    <col min="10" max="10" width="12.140625" style="105" customWidth="1"/>
    <col min="11" max="11" width="13.85546875" style="105" customWidth="1"/>
    <col min="12" max="12" width="15" style="105" customWidth="1"/>
    <col min="13" max="13" width="11.85546875" style="105" customWidth="1"/>
    <col min="14" max="40" width="11.42578125" style="105"/>
    <col min="41" max="41" width="12.85546875" style="105" customWidth="1"/>
    <col min="42" max="42" width="12" style="105" customWidth="1"/>
    <col min="43" max="75" width="11.42578125" style="105"/>
    <col min="76" max="76" width="11.28515625" style="106" customWidth="1"/>
    <col min="77" max="77" width="11.85546875" style="106" customWidth="1"/>
    <col min="78" max="78" width="10.85546875" style="107" customWidth="1"/>
    <col min="79" max="104" width="10.85546875" style="108" hidden="1" customWidth="1"/>
    <col min="105" max="105" width="10.85546875" style="105" customWidth="1"/>
    <col min="106" max="16384" width="11.42578125" style="105"/>
  </cols>
  <sheetData>
    <row r="1" spans="1:88" ht="16.149999999999999" customHeight="1" x14ac:dyDescent="0.2">
      <c r="A1" s="104" t="s">
        <v>0</v>
      </c>
    </row>
    <row r="2" spans="1:88" ht="16.149999999999999" customHeight="1" x14ac:dyDescent="0.2">
      <c r="A2" s="104" t="str">
        <f>CONCATENATE("COMUNA: ",[9]NOMBRE!B2," - ","( ",[9]NOMBRE!C2,[9]NOMBRE!D2,[9]NOMBRE!E2,[9]NOMBRE!F2,[9]NOMBRE!G2," )")</f>
        <v>COMUNA: LINARES - ( 07401 )</v>
      </c>
    </row>
    <row r="3" spans="1:88" ht="16.149999999999999" customHeight="1" x14ac:dyDescent="0.2">
      <c r="A3" s="104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88" ht="16.149999999999999" customHeight="1" x14ac:dyDescent="0.2">
      <c r="A4" s="104" t="str">
        <f>CONCATENATE("MES: ",[9]NOMBRE!B6," - ","( ",[9]NOMBRE!C6,[9]NOMBRE!D6," )")</f>
        <v>MES: AGOSTO - ( 08 )</v>
      </c>
    </row>
    <row r="5" spans="1:88" ht="16.149999999999999" customHeight="1" x14ac:dyDescent="0.2">
      <c r="A5" s="104" t="str">
        <f>CONCATENATE("AÑO: ",[9]NOMBRE!B7)</f>
        <v>AÑO: 2018</v>
      </c>
    </row>
    <row r="6" spans="1:88" ht="15" x14ac:dyDescent="0.2">
      <c r="A6" s="552" t="s">
        <v>27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88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</row>
    <row r="8" spans="1:88" ht="31.15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09"/>
      <c r="AQ8" s="1"/>
      <c r="AR8" s="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</row>
    <row r="9" spans="1:88" ht="19.899999999999999" customHeight="1" x14ac:dyDescent="0.2">
      <c r="A9" s="493" t="s">
        <v>29</v>
      </c>
      <c r="B9" s="522" t="s">
        <v>30</v>
      </c>
      <c r="C9" s="523"/>
      <c r="D9" s="524"/>
      <c r="E9" s="502" t="s">
        <v>31</v>
      </c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40"/>
      <c r="AO9" s="553" t="s">
        <v>1</v>
      </c>
      <c r="AP9" s="536" t="s">
        <v>32</v>
      </c>
      <c r="AQ9" s="541" t="s">
        <v>33</v>
      </c>
      <c r="AR9" s="547" t="s">
        <v>34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</row>
    <row r="10" spans="1:88" ht="19.899999999999999" customHeight="1" x14ac:dyDescent="0.2">
      <c r="A10" s="494"/>
      <c r="B10" s="499"/>
      <c r="C10" s="500"/>
      <c r="D10" s="501"/>
      <c r="E10" s="502" t="s">
        <v>35</v>
      </c>
      <c r="F10" s="540"/>
      <c r="G10" s="550" t="s">
        <v>36</v>
      </c>
      <c r="H10" s="551"/>
      <c r="I10" s="550" t="s">
        <v>37</v>
      </c>
      <c r="J10" s="551"/>
      <c r="K10" s="550" t="s">
        <v>38</v>
      </c>
      <c r="L10" s="551"/>
      <c r="M10" s="550" t="s">
        <v>39</v>
      </c>
      <c r="N10" s="551"/>
      <c r="O10" s="550" t="s">
        <v>40</v>
      </c>
      <c r="P10" s="551"/>
      <c r="Q10" s="550" t="s">
        <v>2</v>
      </c>
      <c r="R10" s="551"/>
      <c r="S10" s="550" t="s">
        <v>3</v>
      </c>
      <c r="T10" s="551"/>
      <c r="U10" s="550" t="s">
        <v>4</v>
      </c>
      <c r="V10" s="551"/>
      <c r="W10" s="550" t="s">
        <v>5</v>
      </c>
      <c r="X10" s="551"/>
      <c r="Y10" s="550" t="s">
        <v>6</v>
      </c>
      <c r="Z10" s="551"/>
      <c r="AA10" s="550" t="s">
        <v>7</v>
      </c>
      <c r="AB10" s="551"/>
      <c r="AC10" s="550" t="s">
        <v>8</v>
      </c>
      <c r="AD10" s="551"/>
      <c r="AE10" s="550" t="s">
        <v>9</v>
      </c>
      <c r="AF10" s="551"/>
      <c r="AG10" s="550" t="s">
        <v>10</v>
      </c>
      <c r="AH10" s="551"/>
      <c r="AI10" s="550" t="s">
        <v>11</v>
      </c>
      <c r="AJ10" s="551"/>
      <c r="AK10" s="550" t="s">
        <v>12</v>
      </c>
      <c r="AL10" s="551"/>
      <c r="AM10" s="545" t="s">
        <v>13</v>
      </c>
      <c r="AN10" s="546"/>
      <c r="AO10" s="554"/>
      <c r="AP10" s="544"/>
      <c r="AQ10" s="542"/>
      <c r="AR10" s="548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</row>
    <row r="11" spans="1:88" ht="19.899999999999999" customHeight="1" x14ac:dyDescent="0.2">
      <c r="A11" s="495"/>
      <c r="B11" s="90" t="s">
        <v>14</v>
      </c>
      <c r="C11" s="91" t="s">
        <v>15</v>
      </c>
      <c r="D11" s="432" t="s">
        <v>16</v>
      </c>
      <c r="E11" s="116" t="s">
        <v>15</v>
      </c>
      <c r="F11" s="117" t="s">
        <v>16</v>
      </c>
      <c r="G11" s="116" t="s">
        <v>15</v>
      </c>
      <c r="H11" s="117" t="s">
        <v>16</v>
      </c>
      <c r="I11" s="116" t="s">
        <v>15</v>
      </c>
      <c r="J11" s="117" t="s">
        <v>16</v>
      </c>
      <c r="K11" s="116" t="s">
        <v>15</v>
      </c>
      <c r="L11" s="117" t="s">
        <v>16</v>
      </c>
      <c r="M11" s="116" t="s">
        <v>15</v>
      </c>
      <c r="N11" s="117" t="s">
        <v>16</v>
      </c>
      <c r="O11" s="116" t="s">
        <v>15</v>
      </c>
      <c r="P11" s="117" t="s">
        <v>16</v>
      </c>
      <c r="Q11" s="116" t="s">
        <v>15</v>
      </c>
      <c r="R11" s="117" t="s">
        <v>16</v>
      </c>
      <c r="S11" s="116" t="s">
        <v>15</v>
      </c>
      <c r="T11" s="117" t="s">
        <v>16</v>
      </c>
      <c r="U11" s="116" t="s">
        <v>15</v>
      </c>
      <c r="V11" s="117" t="s">
        <v>16</v>
      </c>
      <c r="W11" s="116" t="s">
        <v>15</v>
      </c>
      <c r="X11" s="117" t="s">
        <v>16</v>
      </c>
      <c r="Y11" s="116" t="s">
        <v>15</v>
      </c>
      <c r="Z11" s="117" t="s">
        <v>16</v>
      </c>
      <c r="AA11" s="116" t="s">
        <v>15</v>
      </c>
      <c r="AB11" s="117" t="s">
        <v>16</v>
      </c>
      <c r="AC11" s="116" t="s">
        <v>15</v>
      </c>
      <c r="AD11" s="117" t="s">
        <v>16</v>
      </c>
      <c r="AE11" s="116" t="s">
        <v>15</v>
      </c>
      <c r="AF11" s="117" t="s">
        <v>16</v>
      </c>
      <c r="AG11" s="116" t="s">
        <v>15</v>
      </c>
      <c r="AH11" s="117" t="s">
        <v>16</v>
      </c>
      <c r="AI11" s="116" t="s">
        <v>15</v>
      </c>
      <c r="AJ11" s="117" t="s">
        <v>16</v>
      </c>
      <c r="AK11" s="116" t="s">
        <v>15</v>
      </c>
      <c r="AL11" s="117" t="s">
        <v>16</v>
      </c>
      <c r="AM11" s="116" t="s">
        <v>15</v>
      </c>
      <c r="AN11" s="117" t="s">
        <v>16</v>
      </c>
      <c r="AO11" s="555"/>
      <c r="AP11" s="539"/>
      <c r="AQ11" s="543"/>
      <c r="AR11" s="549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</row>
    <row r="12" spans="1:88" ht="16.149999999999999" customHeight="1" x14ac:dyDescent="0.2">
      <c r="A12" s="421" t="s">
        <v>22</v>
      </c>
      <c r="B12" s="99">
        <f>SUM(B13:B26)</f>
        <v>0</v>
      </c>
      <c r="C12" s="100">
        <f>SUM(C13:C26)</f>
        <v>0</v>
      </c>
      <c r="D12" s="118">
        <f>SUM(D13:D26)</f>
        <v>0</v>
      </c>
      <c r="E12" s="116">
        <f>SUM(E13:E26)</f>
        <v>0</v>
      </c>
      <c r="F12" s="119">
        <f t="shared" ref="F12:AO12" si="0">SUM(F13:F26)</f>
        <v>0</v>
      </c>
      <c r="G12" s="120">
        <f>SUM(G13:G26)</f>
        <v>0</v>
      </c>
      <c r="H12" s="119">
        <f t="shared" si="0"/>
        <v>0</v>
      </c>
      <c r="I12" s="116">
        <f t="shared" si="0"/>
        <v>0</v>
      </c>
      <c r="J12" s="119">
        <f t="shared" si="0"/>
        <v>0</v>
      </c>
      <c r="K12" s="116">
        <f t="shared" si="0"/>
        <v>0</v>
      </c>
      <c r="L12" s="119">
        <f t="shared" si="0"/>
        <v>0</v>
      </c>
      <c r="M12" s="116">
        <f t="shared" si="0"/>
        <v>0</v>
      </c>
      <c r="N12" s="119">
        <f t="shared" si="0"/>
        <v>0</v>
      </c>
      <c r="O12" s="116">
        <f t="shared" si="0"/>
        <v>0</v>
      </c>
      <c r="P12" s="119">
        <f t="shared" si="0"/>
        <v>0</v>
      </c>
      <c r="Q12" s="116">
        <f t="shared" si="0"/>
        <v>0</v>
      </c>
      <c r="R12" s="119">
        <f t="shared" si="0"/>
        <v>0</v>
      </c>
      <c r="S12" s="116">
        <f t="shared" si="0"/>
        <v>0</v>
      </c>
      <c r="T12" s="119">
        <f t="shared" si="0"/>
        <v>0</v>
      </c>
      <c r="U12" s="116">
        <f>SUM(U13:U26)</f>
        <v>0</v>
      </c>
      <c r="V12" s="119">
        <f>SUM(V13:V26)</f>
        <v>0</v>
      </c>
      <c r="W12" s="116">
        <f t="shared" si="0"/>
        <v>0</v>
      </c>
      <c r="X12" s="119">
        <f t="shared" si="0"/>
        <v>0</v>
      </c>
      <c r="Y12" s="116">
        <f t="shared" si="0"/>
        <v>0</v>
      </c>
      <c r="Z12" s="119">
        <f t="shared" si="0"/>
        <v>0</v>
      </c>
      <c r="AA12" s="116">
        <f t="shared" si="0"/>
        <v>0</v>
      </c>
      <c r="AB12" s="119">
        <f t="shared" si="0"/>
        <v>0</v>
      </c>
      <c r="AC12" s="116">
        <f t="shared" si="0"/>
        <v>0</v>
      </c>
      <c r="AD12" s="119">
        <f t="shared" si="0"/>
        <v>0</v>
      </c>
      <c r="AE12" s="116">
        <f t="shared" si="0"/>
        <v>0</v>
      </c>
      <c r="AF12" s="119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21">
        <f t="shared" si="0"/>
        <v>0</v>
      </c>
      <c r="AP12" s="119">
        <f>SUM(AP13:AP26)</f>
        <v>0</v>
      </c>
      <c r="AQ12" s="122">
        <f>SUM(AQ13:AQ26)</f>
        <v>0</v>
      </c>
      <c r="AR12" s="122">
        <f>SUM(AR13:AR26)</f>
        <v>0</v>
      </c>
      <c r="AS12" s="123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</row>
    <row r="13" spans="1:88" ht="16.149999999999999" customHeight="1" x14ac:dyDescent="0.2">
      <c r="A13" s="124" t="s">
        <v>41</v>
      </c>
      <c r="B13" s="125">
        <f t="shared" ref="B13:B26" si="1">SUM(C13:D13)</f>
        <v>0</v>
      </c>
      <c r="C13" s="3">
        <f>SUM(E13+G13+I13+K13+M13+O13+Q13+S13+U13+W13+Y13+AA13+AC13+AE13+AG13+AI13+AK13+AM13)</f>
        <v>0</v>
      </c>
      <c r="D13" s="86">
        <f>SUM(F13+H13+J13+L13+N13+P13+R13+T13+V13+X13+Z13+AB13+AD13+AF13+AH13+AJ13+AL13+AN13)</f>
        <v>0</v>
      </c>
      <c r="E13" s="5"/>
      <c r="F13" s="6"/>
      <c r="G13" s="5"/>
      <c r="H13" s="6"/>
      <c r="I13" s="5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5"/>
      <c r="AD13" s="7"/>
      <c r="AE13" s="5"/>
      <c r="AF13" s="7"/>
      <c r="AG13" s="5"/>
      <c r="AH13" s="7"/>
      <c r="AI13" s="5"/>
      <c r="AJ13" s="7"/>
      <c r="AK13" s="5"/>
      <c r="AL13" s="7"/>
      <c r="AM13" s="40"/>
      <c r="AN13" s="7"/>
      <c r="AO13" s="126"/>
      <c r="AP13" s="127"/>
      <c r="AQ13" s="127"/>
      <c r="AR13" s="127"/>
      <c r="AS13" s="11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11"/>
      <c r="BF13" s="111"/>
      <c r="BG13" s="111"/>
      <c r="CB13" s="129"/>
      <c r="CG13" s="130">
        <v>0</v>
      </c>
      <c r="CH13" s="130"/>
      <c r="CI13" s="130">
        <v>0</v>
      </c>
      <c r="CJ13" s="130">
        <v>0</v>
      </c>
    </row>
    <row r="14" spans="1:88" ht="16.149999999999999" customHeight="1" x14ac:dyDescent="0.2">
      <c r="A14" s="131" t="s">
        <v>42</v>
      </c>
      <c r="B14" s="132">
        <f t="shared" si="1"/>
        <v>0</v>
      </c>
      <c r="C14" s="133">
        <f>SUM(E14+G14+I14)</f>
        <v>0</v>
      </c>
      <c r="D14" s="87">
        <f>SUM(F14+H14+J14)</f>
        <v>0</v>
      </c>
      <c r="E14" s="12"/>
      <c r="F14" s="30"/>
      <c r="G14" s="12"/>
      <c r="H14" s="30"/>
      <c r="I14" s="12"/>
      <c r="J14" s="13"/>
      <c r="K14" s="134"/>
      <c r="L14" s="135"/>
      <c r="M14" s="134"/>
      <c r="N14" s="135"/>
      <c r="O14" s="134"/>
      <c r="P14" s="135"/>
      <c r="Q14" s="134"/>
      <c r="R14" s="135"/>
      <c r="S14" s="134"/>
      <c r="T14" s="135"/>
      <c r="U14" s="134"/>
      <c r="V14" s="135"/>
      <c r="W14" s="134"/>
      <c r="X14" s="135"/>
      <c r="Y14" s="134"/>
      <c r="Z14" s="135"/>
      <c r="AA14" s="134"/>
      <c r="AB14" s="135"/>
      <c r="AC14" s="134"/>
      <c r="AD14" s="135"/>
      <c r="AE14" s="134"/>
      <c r="AF14" s="135"/>
      <c r="AG14" s="134"/>
      <c r="AH14" s="135"/>
      <c r="AI14" s="134"/>
      <c r="AJ14" s="135"/>
      <c r="AK14" s="134"/>
      <c r="AL14" s="135"/>
      <c r="AM14" s="134"/>
      <c r="AN14" s="135"/>
      <c r="AO14" s="136"/>
      <c r="AP14" s="137"/>
      <c r="AQ14" s="137"/>
      <c r="AR14" s="137"/>
      <c r="AS14" s="1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1"/>
      <c r="BF14" s="111"/>
      <c r="BG14" s="111"/>
      <c r="CB14" s="129"/>
      <c r="CG14" s="130">
        <v>0</v>
      </c>
      <c r="CH14" s="130"/>
      <c r="CI14" s="130">
        <v>0</v>
      </c>
      <c r="CJ14" s="130">
        <v>0</v>
      </c>
    </row>
    <row r="15" spans="1:88" ht="16.149999999999999" customHeight="1" x14ac:dyDescent="0.2">
      <c r="A15" s="56" t="s">
        <v>43</v>
      </c>
      <c r="B15" s="132">
        <f t="shared" si="1"/>
        <v>0</v>
      </c>
      <c r="C15" s="133">
        <f>SUM(E15+G15+I15+K15+M15+O15+Q15+S15+U15+W15+Y15+AA15+AC15+AE15+AG15+AI15+AK15+AM15)</f>
        <v>0</v>
      </c>
      <c r="D15" s="87">
        <f>SUM(F15+H15+J15+L15+N15+P15+R15+T15+V15+X15+Z15+AB15+AD15+AF15+AH15+AJ15+AL15+AN15)</f>
        <v>0</v>
      </c>
      <c r="E15" s="12"/>
      <c r="F15" s="30"/>
      <c r="G15" s="12"/>
      <c r="H15" s="30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31"/>
      <c r="AN15" s="13"/>
      <c r="AO15" s="136"/>
      <c r="AP15" s="137"/>
      <c r="AQ15" s="137"/>
      <c r="AR15" s="137"/>
      <c r="AS15" s="11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1"/>
      <c r="BF15" s="111"/>
      <c r="BG15" s="111"/>
      <c r="CB15" s="129"/>
      <c r="CG15" s="130">
        <v>0</v>
      </c>
      <c r="CH15" s="130"/>
      <c r="CI15" s="130">
        <v>0</v>
      </c>
      <c r="CJ15" s="130">
        <v>0</v>
      </c>
    </row>
    <row r="16" spans="1:88" ht="16.149999999999999" customHeight="1" x14ac:dyDescent="0.2">
      <c r="A16" s="138" t="s">
        <v>44</v>
      </c>
      <c r="B16" s="55">
        <f t="shared" si="1"/>
        <v>0</v>
      </c>
      <c r="C16" s="59">
        <f>SUM(I16+K16+M16+O16+Q16+S16+U16+W16+Y16+AA16+AC16+AE16+AG16+AI16+AK16+AM16)</f>
        <v>0</v>
      </c>
      <c r="D16" s="139">
        <f>SUM(J16+L16+N16+P16+R16+T16+V16+X16+Z16+AB16+AD16+AF16+AH16+AJ16+AL16+AN16)</f>
        <v>0</v>
      </c>
      <c r="E16" s="134"/>
      <c r="F16" s="135"/>
      <c r="G16" s="140"/>
      <c r="H16" s="14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31"/>
      <c r="AN16" s="13"/>
      <c r="AO16" s="136"/>
      <c r="AP16" s="137"/>
      <c r="AQ16" s="137"/>
      <c r="AR16" s="137"/>
      <c r="AS16" s="11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11"/>
      <c r="BF16" s="111"/>
      <c r="BG16" s="111"/>
      <c r="CB16" s="129"/>
      <c r="CG16" s="130">
        <v>0</v>
      </c>
      <c r="CH16" s="130"/>
      <c r="CI16" s="130">
        <v>0</v>
      </c>
      <c r="CJ16" s="130">
        <v>0</v>
      </c>
    </row>
    <row r="17" spans="1:88" ht="16.149999999999999" customHeight="1" x14ac:dyDescent="0.2">
      <c r="A17" s="142" t="s">
        <v>45</v>
      </c>
      <c r="B17" s="132">
        <f t="shared" si="1"/>
        <v>0</v>
      </c>
      <c r="C17" s="133">
        <f>SUM(U17+W17+Y17+AA17+AC17+AE17+AG17+AI17+AK17+AM17)</f>
        <v>0</v>
      </c>
      <c r="D17" s="87">
        <f>SUM(V17+X17+Z17+AB17+AD17+AF17+AH17+AJ17+AL17+AN17)</f>
        <v>0</v>
      </c>
      <c r="E17" s="134"/>
      <c r="F17" s="143"/>
      <c r="G17" s="134"/>
      <c r="H17" s="143"/>
      <c r="I17" s="134"/>
      <c r="J17" s="135"/>
      <c r="K17" s="134"/>
      <c r="L17" s="135"/>
      <c r="M17" s="134"/>
      <c r="N17" s="135"/>
      <c r="O17" s="134"/>
      <c r="P17" s="135"/>
      <c r="Q17" s="134"/>
      <c r="R17" s="135"/>
      <c r="S17" s="134"/>
      <c r="T17" s="135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31"/>
      <c r="AN17" s="13"/>
      <c r="AO17" s="136"/>
      <c r="AP17" s="137"/>
      <c r="AQ17" s="137"/>
      <c r="AR17" s="137"/>
      <c r="AS17" s="11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11"/>
      <c r="BF17" s="111"/>
      <c r="BG17" s="111"/>
      <c r="CB17" s="129"/>
      <c r="CG17" s="130">
        <v>0</v>
      </c>
      <c r="CH17" s="130"/>
      <c r="CI17" s="130">
        <v>0</v>
      </c>
      <c r="CJ17" s="130">
        <v>0</v>
      </c>
    </row>
    <row r="18" spans="1:88" ht="16.149999999999999" customHeight="1" x14ac:dyDescent="0.2">
      <c r="A18" s="144" t="s">
        <v>46</v>
      </c>
      <c r="B18" s="132">
        <f t="shared" si="1"/>
        <v>0</v>
      </c>
      <c r="C18" s="133">
        <f>SUM(E18+G18+I18+K18+M18+O18+Q18+S18+U18+W18+Y18+AA18+AC18+AE18+AG18+AI18+AK18+AM18)</f>
        <v>0</v>
      </c>
      <c r="D18" s="87">
        <f>SUM(F18+H18+J18+L18+N18+P18+R18+T18+V18+X18+Z18+AB18+AD18+AF18+AH18+AJ18+AL18+AN18)</f>
        <v>0</v>
      </c>
      <c r="E18" s="12"/>
      <c r="F18" s="30"/>
      <c r="G18" s="12"/>
      <c r="H18" s="30"/>
      <c r="I18" s="12"/>
      <c r="J18" s="13"/>
      <c r="K18" s="27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31"/>
      <c r="AN18" s="13"/>
      <c r="AO18" s="136"/>
      <c r="AP18" s="137"/>
      <c r="AQ18" s="137"/>
      <c r="AR18" s="137"/>
      <c r="AS18" s="11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11"/>
      <c r="BF18" s="111"/>
      <c r="BG18" s="111"/>
      <c r="CB18" s="129"/>
      <c r="CG18" s="130">
        <v>0</v>
      </c>
      <c r="CH18" s="130"/>
      <c r="CI18" s="130">
        <v>0</v>
      </c>
      <c r="CJ18" s="130">
        <v>0</v>
      </c>
    </row>
    <row r="19" spans="1:88" ht="16.149999999999999" customHeight="1" x14ac:dyDescent="0.2">
      <c r="A19" s="145" t="s">
        <v>47</v>
      </c>
      <c r="B19" s="146">
        <f t="shared" si="1"/>
        <v>0</v>
      </c>
      <c r="C19" s="147"/>
      <c r="D19" s="148">
        <f>SUM(L19+N19+P19+R19+T19+V19+X19+Z19+AB19+AD19+AF19)</f>
        <v>0</v>
      </c>
      <c r="E19" s="140"/>
      <c r="F19" s="141"/>
      <c r="G19" s="140"/>
      <c r="H19" s="141"/>
      <c r="I19" s="140"/>
      <c r="J19" s="149"/>
      <c r="K19" s="134"/>
      <c r="L19" s="47"/>
      <c r="M19" s="150"/>
      <c r="N19" s="47"/>
      <c r="O19" s="150"/>
      <c r="P19" s="47"/>
      <c r="Q19" s="150"/>
      <c r="R19" s="47"/>
      <c r="S19" s="150"/>
      <c r="T19" s="47"/>
      <c r="U19" s="150"/>
      <c r="V19" s="47"/>
      <c r="W19" s="150"/>
      <c r="X19" s="47"/>
      <c r="Y19" s="150"/>
      <c r="Z19" s="47"/>
      <c r="AA19" s="150"/>
      <c r="AB19" s="47"/>
      <c r="AC19" s="150"/>
      <c r="AD19" s="47"/>
      <c r="AE19" s="150"/>
      <c r="AF19" s="47"/>
      <c r="AG19" s="140"/>
      <c r="AH19" s="149"/>
      <c r="AI19" s="140"/>
      <c r="AJ19" s="149"/>
      <c r="AK19" s="140"/>
      <c r="AL19" s="149"/>
      <c r="AM19" s="151"/>
      <c r="AN19" s="135"/>
      <c r="AO19" s="152"/>
      <c r="AP19" s="153"/>
      <c r="AQ19" s="153"/>
      <c r="AR19" s="153"/>
      <c r="AS19" s="11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11"/>
      <c r="BF19" s="111"/>
      <c r="BG19" s="111"/>
      <c r="CB19" s="129"/>
      <c r="CG19" s="130">
        <v>0</v>
      </c>
      <c r="CH19" s="130"/>
      <c r="CI19" s="130">
        <v>0</v>
      </c>
      <c r="CJ19" s="130">
        <v>0</v>
      </c>
    </row>
    <row r="20" spans="1:88" ht="16.149999999999999" customHeight="1" x14ac:dyDescent="0.2">
      <c r="A20" s="145" t="s">
        <v>48</v>
      </c>
      <c r="B20" s="146">
        <f t="shared" si="1"/>
        <v>0</v>
      </c>
      <c r="C20" s="147"/>
      <c r="D20" s="87">
        <f>SUM(F20+H20+J20+L20+N20+P20+R20+T20+V20+X20+Z20+AB20+AD20+AF20+AH20+AJ20+AL20+AN20)</f>
        <v>0</v>
      </c>
      <c r="E20" s="140"/>
      <c r="F20" s="30"/>
      <c r="G20" s="140"/>
      <c r="H20" s="30"/>
      <c r="I20" s="140"/>
      <c r="J20" s="47"/>
      <c r="K20" s="140"/>
      <c r="L20" s="47"/>
      <c r="M20" s="150"/>
      <c r="N20" s="47"/>
      <c r="O20" s="150"/>
      <c r="P20" s="47"/>
      <c r="Q20" s="150"/>
      <c r="R20" s="47"/>
      <c r="S20" s="150"/>
      <c r="T20" s="47"/>
      <c r="U20" s="150"/>
      <c r="V20" s="47"/>
      <c r="W20" s="150"/>
      <c r="X20" s="47"/>
      <c r="Y20" s="150"/>
      <c r="Z20" s="47"/>
      <c r="AA20" s="150"/>
      <c r="AB20" s="47"/>
      <c r="AC20" s="150"/>
      <c r="AD20" s="47"/>
      <c r="AE20" s="150"/>
      <c r="AF20" s="47"/>
      <c r="AG20" s="150"/>
      <c r="AH20" s="47"/>
      <c r="AI20" s="150"/>
      <c r="AJ20" s="47"/>
      <c r="AK20" s="150"/>
      <c r="AL20" s="47"/>
      <c r="AM20" s="150"/>
      <c r="AN20" s="47"/>
      <c r="AO20" s="152"/>
      <c r="AP20" s="153"/>
      <c r="AQ20" s="153"/>
      <c r="AR20" s="153"/>
      <c r="AS20" s="11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11"/>
      <c r="BF20" s="111"/>
      <c r="BG20" s="111"/>
      <c r="CB20" s="129"/>
      <c r="CG20" s="130">
        <v>0</v>
      </c>
      <c r="CH20" s="130"/>
      <c r="CI20" s="130">
        <v>0</v>
      </c>
      <c r="CJ20" s="130">
        <v>0</v>
      </c>
    </row>
    <row r="21" spans="1:88" ht="16.149999999999999" customHeight="1" x14ac:dyDescent="0.2">
      <c r="A21" s="145" t="s">
        <v>49</v>
      </c>
      <c r="B21" s="146">
        <f t="shared" si="1"/>
        <v>0</v>
      </c>
      <c r="C21" s="154">
        <f>SUM(O21+Q21+S21+U21+W21+Y21+AA21)</f>
        <v>0</v>
      </c>
      <c r="D21" s="87">
        <f>SUM(P21+R21+T21+V21+X21+Z21+AB21)</f>
        <v>0</v>
      </c>
      <c r="E21" s="140"/>
      <c r="F21" s="141"/>
      <c r="G21" s="140"/>
      <c r="H21" s="141"/>
      <c r="I21" s="140"/>
      <c r="J21" s="149"/>
      <c r="K21" s="134"/>
      <c r="L21" s="149"/>
      <c r="M21" s="140"/>
      <c r="N21" s="149"/>
      <c r="O21" s="45"/>
      <c r="P21" s="47"/>
      <c r="Q21" s="45"/>
      <c r="R21" s="47"/>
      <c r="S21" s="45"/>
      <c r="T21" s="47"/>
      <c r="U21" s="45"/>
      <c r="V21" s="47"/>
      <c r="W21" s="45"/>
      <c r="X21" s="47"/>
      <c r="Y21" s="45"/>
      <c r="Z21" s="47"/>
      <c r="AA21" s="45"/>
      <c r="AB21" s="47"/>
      <c r="AC21" s="140"/>
      <c r="AD21" s="149"/>
      <c r="AE21" s="140"/>
      <c r="AF21" s="149"/>
      <c r="AG21" s="150"/>
      <c r="AH21" s="149"/>
      <c r="AI21" s="140"/>
      <c r="AJ21" s="149"/>
      <c r="AK21" s="140"/>
      <c r="AL21" s="149"/>
      <c r="AM21" s="151"/>
      <c r="AN21" s="135"/>
      <c r="AO21" s="152"/>
      <c r="AP21" s="153"/>
      <c r="AQ21" s="153"/>
      <c r="AR21" s="153"/>
      <c r="AS21" s="11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11"/>
      <c r="BF21" s="111"/>
      <c r="BG21" s="111"/>
      <c r="CB21" s="129"/>
      <c r="CG21" s="130">
        <v>0</v>
      </c>
      <c r="CH21" s="130"/>
      <c r="CI21" s="130">
        <v>0</v>
      </c>
      <c r="CJ21" s="130">
        <v>0</v>
      </c>
    </row>
    <row r="22" spans="1:88" ht="16.149999999999999" customHeight="1" x14ac:dyDescent="0.2">
      <c r="A22" s="145" t="s">
        <v>50</v>
      </c>
      <c r="B22" s="146">
        <f t="shared" si="1"/>
        <v>0</v>
      </c>
      <c r="C22" s="154">
        <f>SUM(E22+G22+I22+K22+M22+O22+Q22+S22+U22+W22+Y22+AA22+AC22+AE22+AG22+AI22+AK22+AM22)</f>
        <v>0</v>
      </c>
      <c r="D22" s="148">
        <f>SUM(F22+H22+J22+L22+N22+P22+R22+T22+V22+X22+Z22+AB22+AD22+AF22+AH22+AJ22+AL22+AN22)</f>
        <v>0</v>
      </c>
      <c r="E22" s="45"/>
      <c r="F22" s="46"/>
      <c r="G22" s="45"/>
      <c r="H22" s="46"/>
      <c r="I22" s="45"/>
      <c r="J22" s="47"/>
      <c r="K22" s="27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7"/>
      <c r="W22" s="45"/>
      <c r="X22" s="47"/>
      <c r="Y22" s="45"/>
      <c r="Z22" s="47"/>
      <c r="AA22" s="45"/>
      <c r="AB22" s="47"/>
      <c r="AC22" s="45"/>
      <c r="AD22" s="47"/>
      <c r="AE22" s="45"/>
      <c r="AF22" s="47"/>
      <c r="AG22" s="45"/>
      <c r="AH22" s="47"/>
      <c r="AI22" s="45"/>
      <c r="AJ22" s="47"/>
      <c r="AK22" s="45"/>
      <c r="AL22" s="47"/>
      <c r="AM22" s="48"/>
      <c r="AN22" s="47"/>
      <c r="AO22" s="152"/>
      <c r="AP22" s="153"/>
      <c r="AQ22" s="153"/>
      <c r="AR22" s="153"/>
      <c r="AS22" s="11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11"/>
      <c r="BF22" s="111"/>
      <c r="BG22" s="111"/>
      <c r="CG22" s="130">
        <v>0</v>
      </c>
      <c r="CH22" s="130"/>
      <c r="CI22" s="130">
        <v>0</v>
      </c>
      <c r="CJ22" s="130">
        <v>0</v>
      </c>
    </row>
    <row r="23" spans="1:88" ht="16.149999999999999" customHeight="1" x14ac:dyDescent="0.2">
      <c r="A23" s="142" t="s">
        <v>51</v>
      </c>
      <c r="B23" s="146">
        <f t="shared" si="1"/>
        <v>0</v>
      </c>
      <c r="C23" s="154">
        <f>SUM(E23+G23+I23+K23+M23+O23+Q23+S23+U23+W23+Y23+AA23+AC23+AE23+AG23+AI23+AK23+AM23)</f>
        <v>0</v>
      </c>
      <c r="D23" s="148">
        <f>SUM(F23+H23+J23+L23+N23+P23+R23+T23+V23+X23+Z23+AB23+AD23+AF23+AH23+AJ23+AL23+AN23)</f>
        <v>0</v>
      </c>
      <c r="E23" s="45"/>
      <c r="F23" s="46"/>
      <c r="G23" s="45"/>
      <c r="H23" s="46"/>
      <c r="I23" s="45"/>
      <c r="J23" s="47"/>
      <c r="K23" s="27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47"/>
      <c r="AA23" s="45"/>
      <c r="AB23" s="47"/>
      <c r="AC23" s="45"/>
      <c r="AD23" s="47"/>
      <c r="AE23" s="45"/>
      <c r="AF23" s="47"/>
      <c r="AG23" s="45"/>
      <c r="AH23" s="47"/>
      <c r="AI23" s="45"/>
      <c r="AJ23" s="47"/>
      <c r="AK23" s="45"/>
      <c r="AL23" s="47"/>
      <c r="AM23" s="48"/>
      <c r="AN23" s="47"/>
      <c r="AO23" s="152"/>
      <c r="AP23" s="153"/>
      <c r="AQ23" s="153"/>
      <c r="AR23" s="153"/>
      <c r="AS23" s="11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11"/>
      <c r="BF23" s="111"/>
      <c r="BG23" s="111"/>
      <c r="CG23" s="130">
        <v>0</v>
      </c>
      <c r="CH23" s="130"/>
      <c r="CI23" s="130">
        <v>0</v>
      </c>
      <c r="CJ23" s="130">
        <v>0</v>
      </c>
    </row>
    <row r="24" spans="1:88" ht="16.149999999999999" customHeight="1" x14ac:dyDescent="0.2">
      <c r="A24" s="142" t="s">
        <v>52</v>
      </c>
      <c r="B24" s="132">
        <f t="shared" si="1"/>
        <v>0</v>
      </c>
      <c r="C24" s="133">
        <f>SUM(G24+I24+K24+M24+O24+Q24+S24+U24+W24+Y24+AA24+AC24+AE24+AG24+AI24+AK24+AM24)</f>
        <v>0</v>
      </c>
      <c r="D24" s="87">
        <f>SUM(H24+J24+L24+N24+P24+R24+T24+V24+X24+Z24+AB24+AD24+AF24+AH24+AJ24+AL24+AN24)</f>
        <v>0</v>
      </c>
      <c r="E24" s="134"/>
      <c r="F24" s="135"/>
      <c r="G24" s="45"/>
      <c r="H24" s="46"/>
      <c r="I24" s="45"/>
      <c r="J24" s="47"/>
      <c r="K24" s="27"/>
      <c r="L24" s="47"/>
      <c r="M24" s="45"/>
      <c r="N24" s="47"/>
      <c r="O24" s="45"/>
      <c r="P24" s="47"/>
      <c r="Q24" s="45"/>
      <c r="R24" s="47"/>
      <c r="S24" s="45"/>
      <c r="T24" s="47"/>
      <c r="U24" s="45"/>
      <c r="V24" s="47"/>
      <c r="W24" s="45"/>
      <c r="X24" s="47"/>
      <c r="Y24" s="45"/>
      <c r="Z24" s="47"/>
      <c r="AA24" s="45"/>
      <c r="AB24" s="47"/>
      <c r="AC24" s="45"/>
      <c r="AD24" s="47"/>
      <c r="AE24" s="45"/>
      <c r="AF24" s="47"/>
      <c r="AG24" s="45"/>
      <c r="AH24" s="47"/>
      <c r="AI24" s="45"/>
      <c r="AJ24" s="47"/>
      <c r="AK24" s="45"/>
      <c r="AL24" s="47"/>
      <c r="AM24" s="48"/>
      <c r="AN24" s="47"/>
      <c r="AO24" s="152"/>
      <c r="AP24" s="153"/>
      <c r="AQ24" s="153"/>
      <c r="AR24" s="153"/>
      <c r="AS24" s="11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11"/>
      <c r="BF24" s="111"/>
      <c r="BG24" s="111"/>
      <c r="CG24" s="130">
        <v>0</v>
      </c>
      <c r="CH24" s="130"/>
      <c r="CI24" s="130">
        <v>0</v>
      </c>
      <c r="CJ24" s="130">
        <v>0</v>
      </c>
    </row>
    <row r="25" spans="1:88" ht="16.149999999999999" customHeight="1" x14ac:dyDescent="0.2">
      <c r="A25" s="142" t="s">
        <v>53</v>
      </c>
      <c r="B25" s="132">
        <f t="shared" si="1"/>
        <v>0</v>
      </c>
      <c r="C25" s="133">
        <f>SUM(M25+O25+Q25+S25+U25+W25+Y25+AA25+AC25+AE25+AG25+AI25+AK25+AM25)</f>
        <v>0</v>
      </c>
      <c r="D25" s="87">
        <f>SUM(N25+P25+R25+T25+V25+X25+Z25+AB25+AD25+AF25+AH25+AJ25+AL25+AN25)</f>
        <v>0</v>
      </c>
      <c r="E25" s="155"/>
      <c r="F25" s="149"/>
      <c r="G25" s="140"/>
      <c r="H25" s="141"/>
      <c r="I25" s="149"/>
      <c r="J25" s="149"/>
      <c r="K25" s="149"/>
      <c r="L25" s="149"/>
      <c r="M25" s="45"/>
      <c r="N25" s="47"/>
      <c r="O25" s="45"/>
      <c r="P25" s="47"/>
      <c r="Q25" s="45"/>
      <c r="R25" s="47"/>
      <c r="S25" s="45"/>
      <c r="T25" s="47"/>
      <c r="U25" s="45"/>
      <c r="V25" s="47"/>
      <c r="W25" s="45"/>
      <c r="X25" s="47"/>
      <c r="Y25" s="45"/>
      <c r="Z25" s="47"/>
      <c r="AA25" s="45"/>
      <c r="AB25" s="47"/>
      <c r="AC25" s="45"/>
      <c r="AD25" s="47"/>
      <c r="AE25" s="45"/>
      <c r="AF25" s="47"/>
      <c r="AG25" s="45"/>
      <c r="AH25" s="47"/>
      <c r="AI25" s="45"/>
      <c r="AJ25" s="47"/>
      <c r="AK25" s="45"/>
      <c r="AL25" s="47"/>
      <c r="AM25" s="48"/>
      <c r="AN25" s="47"/>
      <c r="AO25" s="152"/>
      <c r="AP25" s="153"/>
      <c r="AQ25" s="153"/>
      <c r="AR25" s="153"/>
      <c r="AS25" s="11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11"/>
      <c r="BF25" s="111"/>
      <c r="BG25" s="111"/>
      <c r="CG25" s="130">
        <v>0</v>
      </c>
      <c r="CH25" s="130"/>
      <c r="CI25" s="130">
        <v>0</v>
      </c>
      <c r="CJ25" s="130">
        <v>0</v>
      </c>
    </row>
    <row r="26" spans="1:88" ht="16.149999999999999" customHeight="1" x14ac:dyDescent="0.2">
      <c r="A26" s="156" t="s">
        <v>54</v>
      </c>
      <c r="B26" s="157">
        <f t="shared" si="1"/>
        <v>0</v>
      </c>
      <c r="C26" s="158">
        <f>SUM(E26+G26+I26+K26+M26+O26+Q26+S26+U26+W26+Y26+AA26+AC26+AE26+AG26+AI26+AK26+AM26)</f>
        <v>0</v>
      </c>
      <c r="D26" s="89">
        <f>SUM(F26+H26+J26+L26+N26+P26+R26+T26+V26+X26+Z26+AB26+AD26+AF26+AH26+AJ26+AL26+AN26)</f>
        <v>0</v>
      </c>
      <c r="E26" s="159"/>
      <c r="F26" s="20"/>
      <c r="G26" s="18"/>
      <c r="H26" s="19"/>
      <c r="I26" s="18"/>
      <c r="J26" s="20"/>
      <c r="K26" s="77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0"/>
      <c r="AE26" s="18"/>
      <c r="AF26" s="20"/>
      <c r="AG26" s="18"/>
      <c r="AH26" s="20"/>
      <c r="AI26" s="18"/>
      <c r="AJ26" s="20"/>
      <c r="AK26" s="18"/>
      <c r="AL26" s="20"/>
      <c r="AM26" s="34"/>
      <c r="AN26" s="20"/>
      <c r="AO26" s="160"/>
      <c r="AP26" s="153"/>
      <c r="AQ26" s="153"/>
      <c r="AR26" s="161"/>
      <c r="AS26" s="11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11"/>
      <c r="BF26" s="111"/>
      <c r="BG26" s="111"/>
      <c r="CG26" s="130">
        <v>0</v>
      </c>
      <c r="CH26" s="130"/>
      <c r="CI26" s="130">
        <v>0</v>
      </c>
      <c r="CJ26" s="130">
        <v>0</v>
      </c>
    </row>
    <row r="27" spans="1:88" ht="31.15" customHeight="1" x14ac:dyDescent="0.2">
      <c r="A27" s="112" t="s">
        <v>55</v>
      </c>
      <c r="B27" s="113"/>
      <c r="C27" s="113"/>
      <c r="D27" s="113"/>
      <c r="E27" s="113"/>
      <c r="F27" s="162"/>
      <c r="G27" s="162" t="s">
        <v>23</v>
      </c>
      <c r="H27" s="163"/>
      <c r="I27" s="163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4"/>
      <c r="Z27" s="164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167"/>
      <c r="AR27" s="38"/>
      <c r="AS27" s="168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CG27" s="130"/>
      <c r="CH27" s="130"/>
      <c r="CI27" s="130"/>
      <c r="CJ27" s="130"/>
    </row>
    <row r="28" spans="1:88" ht="19.899999999999999" customHeight="1" x14ac:dyDescent="0.2">
      <c r="A28" s="493" t="s">
        <v>17</v>
      </c>
      <c r="B28" s="522" t="s">
        <v>30</v>
      </c>
      <c r="C28" s="523"/>
      <c r="D28" s="524"/>
      <c r="E28" s="502" t="s">
        <v>31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40"/>
      <c r="AO28" s="544" t="s">
        <v>1</v>
      </c>
      <c r="AP28" s="547" t="s">
        <v>34</v>
      </c>
      <c r="AQ28" s="169"/>
      <c r="AR28" s="170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X28" s="105"/>
      <c r="CG28" s="130"/>
      <c r="CH28" s="130"/>
      <c r="CI28" s="130"/>
      <c r="CJ28" s="130"/>
    </row>
    <row r="29" spans="1:88" ht="19.899999999999999" customHeight="1" x14ac:dyDescent="0.2">
      <c r="A29" s="494"/>
      <c r="B29" s="499"/>
      <c r="C29" s="500"/>
      <c r="D29" s="501"/>
      <c r="E29" s="502" t="s">
        <v>35</v>
      </c>
      <c r="F29" s="540"/>
      <c r="G29" s="545" t="s">
        <v>36</v>
      </c>
      <c r="H29" s="546"/>
      <c r="I29" s="545" t="s">
        <v>37</v>
      </c>
      <c r="J29" s="546"/>
      <c r="K29" s="545" t="s">
        <v>38</v>
      </c>
      <c r="L29" s="546"/>
      <c r="M29" s="545" t="s">
        <v>39</v>
      </c>
      <c r="N29" s="546"/>
      <c r="O29" s="545" t="s">
        <v>40</v>
      </c>
      <c r="P29" s="546"/>
      <c r="Q29" s="556" t="s">
        <v>2</v>
      </c>
      <c r="R29" s="546"/>
      <c r="S29" s="545" t="s">
        <v>3</v>
      </c>
      <c r="T29" s="546"/>
      <c r="U29" s="556" t="s">
        <v>4</v>
      </c>
      <c r="V29" s="557"/>
      <c r="W29" s="558" t="s">
        <v>5</v>
      </c>
      <c r="X29" s="557"/>
      <c r="Y29" s="558" t="s">
        <v>6</v>
      </c>
      <c r="Z29" s="556"/>
      <c r="AA29" s="545" t="s">
        <v>7</v>
      </c>
      <c r="AB29" s="546"/>
      <c r="AC29" s="556" t="s">
        <v>8</v>
      </c>
      <c r="AD29" s="556"/>
      <c r="AE29" s="545" t="s">
        <v>9</v>
      </c>
      <c r="AF29" s="546"/>
      <c r="AG29" s="545" t="s">
        <v>10</v>
      </c>
      <c r="AH29" s="546"/>
      <c r="AI29" s="545" t="s">
        <v>11</v>
      </c>
      <c r="AJ29" s="546"/>
      <c r="AK29" s="545" t="s">
        <v>12</v>
      </c>
      <c r="AL29" s="546"/>
      <c r="AM29" s="556" t="s">
        <v>13</v>
      </c>
      <c r="AN29" s="546"/>
      <c r="AO29" s="544"/>
      <c r="AP29" s="548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X29" s="105"/>
      <c r="CG29" s="130"/>
      <c r="CH29" s="130"/>
      <c r="CI29" s="130"/>
      <c r="CJ29" s="130"/>
    </row>
    <row r="30" spans="1:88" ht="19.899999999999999" customHeight="1" x14ac:dyDescent="0.2">
      <c r="A30" s="495"/>
      <c r="B30" s="90" t="s">
        <v>14</v>
      </c>
      <c r="C30" s="91" t="s">
        <v>15</v>
      </c>
      <c r="D30" s="427" t="s">
        <v>16</v>
      </c>
      <c r="E30" s="424" t="s">
        <v>15</v>
      </c>
      <c r="F30" s="426" t="s">
        <v>16</v>
      </c>
      <c r="G30" s="424" t="s">
        <v>15</v>
      </c>
      <c r="H30" s="426" t="s">
        <v>16</v>
      </c>
      <c r="I30" s="424" t="s">
        <v>15</v>
      </c>
      <c r="J30" s="426" t="s">
        <v>16</v>
      </c>
      <c r="K30" s="424" t="s">
        <v>15</v>
      </c>
      <c r="L30" s="426" t="s">
        <v>16</v>
      </c>
      <c r="M30" s="424" t="s">
        <v>15</v>
      </c>
      <c r="N30" s="426" t="s">
        <v>16</v>
      </c>
      <c r="O30" s="424" t="s">
        <v>15</v>
      </c>
      <c r="P30" s="426" t="s">
        <v>16</v>
      </c>
      <c r="Q30" s="425" t="s">
        <v>15</v>
      </c>
      <c r="R30" s="426" t="s">
        <v>16</v>
      </c>
      <c r="S30" s="424" t="s">
        <v>15</v>
      </c>
      <c r="T30" s="426" t="s">
        <v>16</v>
      </c>
      <c r="U30" s="425" t="s">
        <v>15</v>
      </c>
      <c r="V30" s="173" t="s">
        <v>16</v>
      </c>
      <c r="W30" s="424" t="s">
        <v>15</v>
      </c>
      <c r="X30" s="173" t="s">
        <v>16</v>
      </c>
      <c r="Y30" s="424" t="s">
        <v>15</v>
      </c>
      <c r="Z30" s="173" t="s">
        <v>16</v>
      </c>
      <c r="AA30" s="424" t="s">
        <v>15</v>
      </c>
      <c r="AB30" s="173" t="s">
        <v>16</v>
      </c>
      <c r="AC30" s="424" t="s">
        <v>15</v>
      </c>
      <c r="AD30" s="173" t="s">
        <v>16</v>
      </c>
      <c r="AE30" s="424" t="s">
        <v>15</v>
      </c>
      <c r="AF30" s="173" t="s">
        <v>16</v>
      </c>
      <c r="AG30" s="424" t="s">
        <v>15</v>
      </c>
      <c r="AH30" s="173" t="s">
        <v>16</v>
      </c>
      <c r="AI30" s="424" t="s">
        <v>15</v>
      </c>
      <c r="AJ30" s="173" t="s">
        <v>16</v>
      </c>
      <c r="AK30" s="424" t="s">
        <v>15</v>
      </c>
      <c r="AL30" s="173" t="s">
        <v>16</v>
      </c>
      <c r="AM30" s="424" t="s">
        <v>15</v>
      </c>
      <c r="AN30" s="426" t="s">
        <v>16</v>
      </c>
      <c r="AO30" s="539"/>
      <c r="AP30" s="549"/>
      <c r="AQ30" s="107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X30" s="105"/>
      <c r="CG30" s="130"/>
      <c r="CH30" s="130"/>
      <c r="CI30" s="130"/>
      <c r="CJ30" s="130"/>
    </row>
    <row r="31" spans="1:88" ht="16.149999999999999" customHeight="1" x14ac:dyDescent="0.2">
      <c r="A31" s="174" t="s">
        <v>19</v>
      </c>
      <c r="B31" s="175">
        <f t="shared" ref="B31:B41" si="2">SUM(C31:D31)</f>
        <v>0</v>
      </c>
      <c r="C31" s="176">
        <f t="shared" ref="C31:D33" si="3">SUM(E31+G31+I31+K31+M31+O31+Q31+S31+U31+W31+Y31+AA31+AC31+AE31+AG31+AI31+AK31+AM31)</f>
        <v>0</v>
      </c>
      <c r="D31" s="86">
        <f t="shared" si="3"/>
        <v>0</v>
      </c>
      <c r="E31" s="5"/>
      <c r="F31" s="6"/>
      <c r="G31" s="5"/>
      <c r="H31" s="7"/>
      <c r="I31" s="5"/>
      <c r="J31" s="7"/>
      <c r="K31" s="5"/>
      <c r="L31" s="7"/>
      <c r="M31" s="5"/>
      <c r="N31" s="7"/>
      <c r="O31" s="5"/>
      <c r="P31" s="7"/>
      <c r="Q31" s="8"/>
      <c r="R31" s="7"/>
      <c r="S31" s="5"/>
      <c r="T31" s="7"/>
      <c r="U31" s="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9"/>
      <c r="AN31" s="7"/>
      <c r="AO31" s="127"/>
      <c r="AP31" s="127"/>
      <c r="AQ31" s="11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1"/>
      <c r="BD31" s="111"/>
      <c r="BE31" s="111"/>
      <c r="BF31" s="111"/>
      <c r="BG31" s="111"/>
      <c r="BX31" s="105"/>
      <c r="CA31" s="129"/>
      <c r="CB31" s="129"/>
      <c r="CG31" s="130">
        <v>0</v>
      </c>
      <c r="CH31" s="130">
        <v>0</v>
      </c>
      <c r="CI31" s="130"/>
      <c r="CJ31" s="130"/>
    </row>
    <row r="32" spans="1:88" ht="16.149999999999999" customHeight="1" x14ac:dyDescent="0.2">
      <c r="A32" s="177" t="s">
        <v>56</v>
      </c>
      <c r="B32" s="178">
        <f t="shared" si="2"/>
        <v>0</v>
      </c>
      <c r="C32" s="179">
        <f t="shared" si="3"/>
        <v>0</v>
      </c>
      <c r="D32" s="87">
        <f t="shared" si="3"/>
        <v>0</v>
      </c>
      <c r="E32" s="12"/>
      <c r="F32" s="30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4"/>
      <c r="R32" s="13"/>
      <c r="S32" s="12"/>
      <c r="T32" s="13"/>
      <c r="U32" s="1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5"/>
      <c r="AM32" s="15"/>
      <c r="AN32" s="13"/>
      <c r="AO32" s="180"/>
      <c r="AP32" s="180"/>
      <c r="AQ32" s="1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1"/>
      <c r="BD32" s="111"/>
      <c r="BE32" s="111"/>
      <c r="BF32" s="111"/>
      <c r="BG32" s="111"/>
      <c r="BX32" s="105"/>
      <c r="CB32" s="129"/>
      <c r="CG32" s="130">
        <v>0</v>
      </c>
      <c r="CH32" s="130">
        <v>0</v>
      </c>
      <c r="CI32" s="130"/>
      <c r="CJ32" s="130"/>
    </row>
    <row r="33" spans="1:88" ht="16.149999999999999" customHeight="1" x14ac:dyDescent="0.2">
      <c r="A33" s="181" t="s">
        <v>57</v>
      </c>
      <c r="B33" s="178">
        <f t="shared" si="2"/>
        <v>0</v>
      </c>
      <c r="C33" s="179">
        <f t="shared" si="3"/>
        <v>0</v>
      </c>
      <c r="D33" s="148">
        <f t="shared" si="3"/>
        <v>0</v>
      </c>
      <c r="E33" s="12"/>
      <c r="F33" s="30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4"/>
      <c r="R33" s="13"/>
      <c r="S33" s="12"/>
      <c r="T33" s="13"/>
      <c r="U33" s="14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5"/>
      <c r="AM33" s="15"/>
      <c r="AN33" s="13"/>
      <c r="AO33" s="137"/>
      <c r="AP33" s="137"/>
      <c r="AQ33" s="11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11"/>
      <c r="BD33" s="111"/>
      <c r="BE33" s="111"/>
      <c r="BF33" s="111"/>
      <c r="BG33" s="111"/>
      <c r="BX33" s="105"/>
      <c r="CB33" s="129"/>
      <c r="CG33" s="130">
        <v>0</v>
      </c>
      <c r="CH33" s="130">
        <v>0</v>
      </c>
      <c r="CI33" s="130"/>
      <c r="CJ33" s="130"/>
    </row>
    <row r="34" spans="1:88" ht="16.149999999999999" customHeight="1" x14ac:dyDescent="0.2">
      <c r="A34" s="181" t="s">
        <v>58</v>
      </c>
      <c r="B34" s="178">
        <f t="shared" si="2"/>
        <v>0</v>
      </c>
      <c r="C34" s="179">
        <f>SUM(O34+Q34+S34+U34+W34+Y34+AA34)</f>
        <v>0</v>
      </c>
      <c r="D34" s="148">
        <f>SUM(P34+R34+T34+V34+X34+Z34+AB34)</f>
        <v>0</v>
      </c>
      <c r="E34" s="140"/>
      <c r="F34" s="141"/>
      <c r="G34" s="140"/>
      <c r="H34" s="149"/>
      <c r="I34" s="140"/>
      <c r="J34" s="149"/>
      <c r="K34" s="140"/>
      <c r="L34" s="149"/>
      <c r="M34" s="140"/>
      <c r="N34" s="149"/>
      <c r="O34" s="12"/>
      <c r="P34" s="13"/>
      <c r="Q34" s="14"/>
      <c r="R34" s="13"/>
      <c r="S34" s="12"/>
      <c r="T34" s="13"/>
      <c r="U34" s="14"/>
      <c r="V34" s="17"/>
      <c r="W34" s="17"/>
      <c r="X34" s="17"/>
      <c r="Y34" s="17"/>
      <c r="Z34" s="17"/>
      <c r="AA34" s="17"/>
      <c r="AB34" s="182"/>
      <c r="AC34" s="150"/>
      <c r="AD34" s="150"/>
      <c r="AE34" s="150"/>
      <c r="AF34" s="150"/>
      <c r="AG34" s="150"/>
      <c r="AH34" s="150"/>
      <c r="AI34" s="150"/>
      <c r="AJ34" s="150"/>
      <c r="AK34" s="150"/>
      <c r="AL34" s="183"/>
      <c r="AM34" s="183"/>
      <c r="AN34" s="135"/>
      <c r="AO34" s="137"/>
      <c r="AP34" s="137"/>
      <c r="AQ34" s="11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11"/>
      <c r="BD34" s="111"/>
      <c r="BE34" s="111"/>
      <c r="BF34" s="111"/>
      <c r="BG34" s="111"/>
      <c r="BX34" s="105"/>
      <c r="CB34" s="129"/>
      <c r="CG34" s="130">
        <v>0</v>
      </c>
      <c r="CH34" s="130">
        <v>0</v>
      </c>
      <c r="CI34" s="130"/>
      <c r="CJ34" s="130"/>
    </row>
    <row r="35" spans="1:88" ht="16.149999999999999" customHeight="1" x14ac:dyDescent="0.2">
      <c r="A35" s="181" t="s">
        <v>59</v>
      </c>
      <c r="B35" s="184">
        <f t="shared" si="2"/>
        <v>0</v>
      </c>
      <c r="C35" s="185">
        <f t="shared" ref="C35:D41" si="4">SUM(E35+G35+I35+K35+M35+O35+Q35+S35+U35+W35+Y35+AA35+AC35+AE35+AG35+AI35+AK35+AM35)</f>
        <v>0</v>
      </c>
      <c r="D35" s="148">
        <f t="shared" si="4"/>
        <v>0</v>
      </c>
      <c r="E35" s="12"/>
      <c r="F35" s="30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4"/>
      <c r="R35" s="13"/>
      <c r="S35" s="12"/>
      <c r="T35" s="13"/>
      <c r="U35" s="1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5"/>
      <c r="AM35" s="15"/>
      <c r="AN35" s="13"/>
      <c r="AO35" s="180"/>
      <c r="AP35" s="180"/>
      <c r="AQ35" s="11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1"/>
      <c r="BD35" s="111"/>
      <c r="BE35" s="111"/>
      <c r="BF35" s="111"/>
      <c r="BG35" s="111"/>
      <c r="BX35" s="105"/>
      <c r="CB35" s="129"/>
      <c r="CG35" s="130">
        <v>0</v>
      </c>
      <c r="CH35" s="130">
        <v>0</v>
      </c>
      <c r="CI35" s="130"/>
      <c r="CJ35" s="130"/>
    </row>
    <row r="36" spans="1:88" ht="16.149999999999999" customHeight="1" x14ac:dyDescent="0.2">
      <c r="A36" s="142" t="s">
        <v>60</v>
      </c>
      <c r="B36" s="132">
        <f t="shared" si="2"/>
        <v>0</v>
      </c>
      <c r="C36" s="133">
        <f t="shared" si="4"/>
        <v>0</v>
      </c>
      <c r="D36" s="87">
        <f t="shared" si="4"/>
        <v>0</v>
      </c>
      <c r="E36" s="12"/>
      <c r="F36" s="30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4"/>
      <c r="R36" s="13"/>
      <c r="S36" s="12"/>
      <c r="T36" s="13"/>
      <c r="U36" s="1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5"/>
      <c r="AM36" s="15"/>
      <c r="AN36" s="13"/>
      <c r="AO36" s="137"/>
      <c r="AP36" s="137"/>
      <c r="AQ36" s="11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1"/>
      <c r="BD36" s="111"/>
      <c r="BE36" s="111"/>
      <c r="BF36" s="111"/>
      <c r="BG36" s="111"/>
      <c r="BX36" s="105"/>
      <c r="CG36" s="130">
        <v>0</v>
      </c>
      <c r="CH36" s="130">
        <v>0</v>
      </c>
      <c r="CI36" s="130"/>
      <c r="CJ36" s="130"/>
    </row>
    <row r="37" spans="1:88" ht="16.149999999999999" customHeight="1" x14ac:dyDescent="0.2">
      <c r="A37" s="142" t="s">
        <v>61</v>
      </c>
      <c r="B37" s="132">
        <f t="shared" si="2"/>
        <v>0</v>
      </c>
      <c r="C37" s="133">
        <f t="shared" si="4"/>
        <v>0</v>
      </c>
      <c r="D37" s="87">
        <f t="shared" si="4"/>
        <v>0</v>
      </c>
      <c r="E37" s="12"/>
      <c r="F37" s="30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4"/>
      <c r="R37" s="13"/>
      <c r="S37" s="12"/>
      <c r="T37" s="13"/>
      <c r="U37" s="14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5"/>
      <c r="AM37" s="15"/>
      <c r="AN37" s="13"/>
      <c r="AO37" s="137"/>
      <c r="AP37" s="137"/>
      <c r="AQ37" s="11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11"/>
      <c r="BD37" s="111"/>
      <c r="BE37" s="111"/>
      <c r="BF37" s="111"/>
      <c r="BG37" s="111"/>
      <c r="BX37" s="105"/>
      <c r="CG37" s="130">
        <v>0</v>
      </c>
      <c r="CH37" s="130">
        <v>0</v>
      </c>
      <c r="CI37" s="130"/>
      <c r="CJ37" s="130"/>
    </row>
    <row r="38" spans="1:88" ht="16.149999999999999" customHeight="1" x14ac:dyDescent="0.2">
      <c r="A38" s="142" t="s">
        <v>62</v>
      </c>
      <c r="B38" s="132">
        <f t="shared" si="2"/>
        <v>0</v>
      </c>
      <c r="C38" s="133">
        <f t="shared" si="4"/>
        <v>0</v>
      </c>
      <c r="D38" s="87">
        <f t="shared" si="4"/>
        <v>0</v>
      </c>
      <c r="E38" s="12"/>
      <c r="F38" s="30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4"/>
      <c r="R38" s="13"/>
      <c r="S38" s="12"/>
      <c r="T38" s="13"/>
      <c r="U38" s="1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5"/>
      <c r="AM38" s="15"/>
      <c r="AN38" s="13"/>
      <c r="AO38" s="153"/>
      <c r="AP38" s="153"/>
      <c r="AQ38" s="11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11"/>
      <c r="BD38" s="111"/>
      <c r="BE38" s="111"/>
      <c r="BF38" s="111"/>
      <c r="BG38" s="111"/>
      <c r="BX38" s="105"/>
      <c r="CG38" s="130">
        <v>0</v>
      </c>
      <c r="CH38" s="130">
        <v>0</v>
      </c>
      <c r="CI38" s="130"/>
      <c r="CJ38" s="130"/>
    </row>
    <row r="39" spans="1:88" ht="16.149999999999999" customHeight="1" x14ac:dyDescent="0.2">
      <c r="A39" s="142" t="s">
        <v>63</v>
      </c>
      <c r="B39" s="132">
        <f t="shared" si="2"/>
        <v>0</v>
      </c>
      <c r="C39" s="133">
        <f t="shared" si="4"/>
        <v>0</v>
      </c>
      <c r="D39" s="87">
        <f t="shared" si="4"/>
        <v>0</v>
      </c>
      <c r="E39" s="12"/>
      <c r="F39" s="30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4"/>
      <c r="R39" s="13"/>
      <c r="S39" s="12"/>
      <c r="T39" s="13"/>
      <c r="U39" s="14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5"/>
      <c r="AM39" s="15"/>
      <c r="AN39" s="13"/>
      <c r="AO39" s="153"/>
      <c r="AP39" s="153"/>
      <c r="AQ39" s="11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11"/>
      <c r="BD39" s="111"/>
      <c r="BE39" s="111"/>
      <c r="BF39" s="111"/>
      <c r="BG39" s="111"/>
      <c r="BX39" s="105"/>
      <c r="CG39" s="130">
        <v>0</v>
      </c>
      <c r="CH39" s="130">
        <v>0</v>
      </c>
      <c r="CI39" s="130"/>
      <c r="CJ39" s="130"/>
    </row>
    <row r="40" spans="1:88" ht="16.149999999999999" customHeight="1" x14ac:dyDescent="0.2">
      <c r="A40" s="142" t="s">
        <v>64</v>
      </c>
      <c r="B40" s="132">
        <f t="shared" si="2"/>
        <v>0</v>
      </c>
      <c r="C40" s="133">
        <f t="shared" si="4"/>
        <v>0</v>
      </c>
      <c r="D40" s="87">
        <f t="shared" si="4"/>
        <v>0</v>
      </c>
      <c r="E40" s="12"/>
      <c r="F40" s="30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4"/>
      <c r="R40" s="13"/>
      <c r="S40" s="12"/>
      <c r="T40" s="13"/>
      <c r="U40" s="1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5"/>
      <c r="AM40" s="15"/>
      <c r="AN40" s="13"/>
      <c r="AO40" s="153"/>
      <c r="AP40" s="153"/>
      <c r="AQ40" s="11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11"/>
      <c r="BD40" s="111"/>
      <c r="BE40" s="111"/>
      <c r="BF40" s="111"/>
      <c r="BG40" s="111"/>
      <c r="BX40" s="105"/>
      <c r="CG40" s="130">
        <v>0</v>
      </c>
      <c r="CH40" s="130">
        <v>0</v>
      </c>
      <c r="CI40" s="130"/>
      <c r="CJ40" s="130"/>
    </row>
    <row r="41" spans="1:88" ht="16.149999999999999" customHeight="1" x14ac:dyDescent="0.2">
      <c r="A41" s="186" t="s">
        <v>65</v>
      </c>
      <c r="B41" s="93">
        <f t="shared" si="2"/>
        <v>0</v>
      </c>
      <c r="C41" s="94">
        <f t="shared" si="4"/>
        <v>0</v>
      </c>
      <c r="D41" s="187">
        <f t="shared" si="4"/>
        <v>0</v>
      </c>
      <c r="E41" s="18"/>
      <c r="F41" s="19"/>
      <c r="G41" s="18"/>
      <c r="H41" s="20"/>
      <c r="I41" s="18"/>
      <c r="J41" s="20"/>
      <c r="K41" s="18"/>
      <c r="L41" s="20"/>
      <c r="M41" s="18"/>
      <c r="N41" s="20"/>
      <c r="O41" s="18"/>
      <c r="P41" s="20"/>
      <c r="Q41" s="21"/>
      <c r="R41" s="20"/>
      <c r="S41" s="18"/>
      <c r="T41" s="20"/>
      <c r="U41" s="21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2"/>
      <c r="AM41" s="22"/>
      <c r="AN41" s="20"/>
      <c r="AO41" s="188"/>
      <c r="AP41" s="188"/>
      <c r="AQ41" s="11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11"/>
      <c r="BD41" s="111"/>
      <c r="BE41" s="111"/>
      <c r="BF41" s="111"/>
      <c r="BG41" s="111"/>
      <c r="BX41" s="105"/>
      <c r="CG41" s="130">
        <v>0</v>
      </c>
      <c r="CH41" s="130">
        <v>0</v>
      </c>
      <c r="CI41" s="130"/>
      <c r="CJ41" s="130"/>
    </row>
    <row r="42" spans="1:88" ht="31.15" customHeight="1" x14ac:dyDescent="0.2">
      <c r="A42" s="189" t="s">
        <v>66</v>
      </c>
      <c r="B42" s="189"/>
      <c r="C42" s="189"/>
      <c r="D42" s="189"/>
      <c r="E42" s="189"/>
      <c r="F42" s="189"/>
      <c r="G42" s="189"/>
      <c r="H42" s="189"/>
      <c r="I42" s="113"/>
      <c r="J42" s="113"/>
      <c r="K42" s="113"/>
      <c r="L42" s="113"/>
      <c r="M42" s="113"/>
      <c r="N42" s="53"/>
      <c r="O42" s="1"/>
      <c r="P42" s="1"/>
      <c r="Q42" s="1"/>
      <c r="R42" s="1"/>
      <c r="S42" s="1"/>
      <c r="T42" s="1"/>
      <c r="U42" s="1"/>
      <c r="V42" s="1"/>
      <c r="W42" s="1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37"/>
      <c r="AP42" s="58"/>
      <c r="AQ42" s="190"/>
      <c r="AR42" s="19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CG42" s="130"/>
      <c r="CH42" s="130"/>
      <c r="CI42" s="130"/>
      <c r="CJ42" s="130"/>
    </row>
    <row r="43" spans="1:88" ht="16.149999999999999" customHeight="1" x14ac:dyDescent="0.25">
      <c r="A43" s="493" t="s">
        <v>17</v>
      </c>
      <c r="B43" s="529" t="s">
        <v>30</v>
      </c>
      <c r="C43" s="525" t="s">
        <v>67</v>
      </c>
      <c r="D43" s="526"/>
      <c r="E43" s="526"/>
      <c r="F43" s="527"/>
      <c r="G43" s="525" t="s">
        <v>68</v>
      </c>
      <c r="H43" s="526"/>
      <c r="I43" s="526"/>
      <c r="J43" s="527"/>
      <c r="K43" s="53"/>
      <c r="L43" s="528"/>
      <c r="M43" s="528"/>
      <c r="N43" s="528"/>
      <c r="O43" s="528"/>
      <c r="P43" s="528"/>
      <c r="Q43" s="528"/>
      <c r="R43" s="5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92"/>
      <c r="AR43" s="193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CG43" s="130"/>
      <c r="CH43" s="130"/>
      <c r="CI43" s="130"/>
      <c r="CJ43" s="130"/>
    </row>
    <row r="44" spans="1:88" ht="16.149999999999999" customHeight="1" x14ac:dyDescent="0.2">
      <c r="A44" s="495"/>
      <c r="B44" s="530"/>
      <c r="C44" s="24" t="s">
        <v>69</v>
      </c>
      <c r="D44" s="24" t="s">
        <v>70</v>
      </c>
      <c r="E44" s="91" t="s">
        <v>71</v>
      </c>
      <c r="F44" s="429" t="s">
        <v>72</v>
      </c>
      <c r="G44" s="24" t="s">
        <v>69</v>
      </c>
      <c r="H44" s="24" t="s">
        <v>70</v>
      </c>
      <c r="I44" s="91" t="s">
        <v>71</v>
      </c>
      <c r="J44" s="429" t="s">
        <v>72</v>
      </c>
      <c r="K44" s="53"/>
      <c r="L44" s="194"/>
      <c r="M44" s="194"/>
      <c r="N44" s="19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7"/>
      <c r="AR44" s="197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CG44" s="130"/>
      <c r="CH44" s="130"/>
      <c r="CI44" s="130"/>
      <c r="CJ44" s="130"/>
    </row>
    <row r="45" spans="1:88" ht="16.149999999999999" customHeight="1" x14ac:dyDescent="0.2">
      <c r="A45" s="198" t="s">
        <v>18</v>
      </c>
      <c r="B45" s="54">
        <f>SUM(C45:J45)</f>
        <v>0</v>
      </c>
      <c r="C45" s="5"/>
      <c r="D45" s="10"/>
      <c r="E45" s="10"/>
      <c r="F45" s="6"/>
      <c r="G45" s="5"/>
      <c r="H45" s="10"/>
      <c r="I45" s="10"/>
      <c r="J45" s="7"/>
      <c r="K45" s="52"/>
      <c r="L45" s="194"/>
      <c r="M45" s="194"/>
      <c r="N45" s="199"/>
      <c r="O45" s="196"/>
      <c r="P45" s="196"/>
      <c r="Q45" s="196"/>
      <c r="R45" s="196"/>
      <c r="S45" s="196"/>
      <c r="T45" s="196"/>
      <c r="U45" s="196"/>
      <c r="V45" s="196"/>
      <c r="W45" s="196"/>
      <c r="X45" s="200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7"/>
      <c r="AR45" s="197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CG45" s="130"/>
      <c r="CH45" s="130"/>
      <c r="CI45" s="130"/>
      <c r="CJ45" s="130"/>
    </row>
    <row r="46" spans="1:88" ht="16.149999999999999" customHeight="1" x14ac:dyDescent="0.2">
      <c r="A46" s="156" t="s">
        <v>20</v>
      </c>
      <c r="B46" s="202">
        <f>SUM(C46:J46)</f>
        <v>0</v>
      </c>
      <c r="C46" s="18"/>
      <c r="D46" s="73"/>
      <c r="E46" s="73"/>
      <c r="F46" s="19"/>
      <c r="G46" s="18"/>
      <c r="H46" s="73"/>
      <c r="I46" s="73"/>
      <c r="J46" s="20"/>
      <c r="K46" s="52"/>
      <c r="L46" s="194"/>
      <c r="M46" s="194"/>
      <c r="N46" s="203"/>
      <c r="O46" s="196"/>
      <c r="P46" s="196"/>
      <c r="Q46" s="196"/>
      <c r="R46" s="196"/>
      <c r="S46" s="196"/>
      <c r="T46" s="196"/>
      <c r="U46" s="196"/>
      <c r="V46" s="196"/>
      <c r="W46" s="196"/>
      <c r="X46" s="200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7"/>
      <c r="AR46" s="197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CG46" s="130"/>
      <c r="CH46" s="130"/>
      <c r="CI46" s="130"/>
      <c r="CJ46" s="130"/>
    </row>
    <row r="47" spans="1:88" ht="31.15" customHeight="1" x14ac:dyDescent="0.2">
      <c r="A47" s="204" t="s">
        <v>73</v>
      </c>
      <c r="B47" s="205"/>
      <c r="C47" s="205"/>
      <c r="D47" s="205"/>
      <c r="E47" s="205"/>
      <c r="F47" s="205"/>
      <c r="G47" s="206"/>
      <c r="H47" s="206"/>
      <c r="I47" s="206"/>
      <c r="J47" s="206"/>
      <c r="K47" s="206"/>
      <c r="L47" s="206"/>
      <c r="M47" s="206"/>
      <c r="N47" s="206"/>
      <c r="O47" s="207"/>
      <c r="P47" s="205"/>
      <c r="Q47" s="206"/>
      <c r="R47" s="206"/>
      <c r="S47" s="207"/>
      <c r="T47" s="205"/>
      <c r="U47" s="206"/>
      <c r="V47" s="207"/>
      <c r="W47" s="20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01"/>
      <c r="AM47" s="208"/>
      <c r="AN47" s="208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CG47" s="130"/>
      <c r="CH47" s="130"/>
      <c r="CI47" s="130"/>
      <c r="CJ47" s="130"/>
    </row>
    <row r="48" spans="1:88" ht="16.149999999999999" customHeight="1" x14ac:dyDescent="0.2">
      <c r="A48" s="531" t="s">
        <v>74</v>
      </c>
      <c r="B48" s="534" t="s">
        <v>22</v>
      </c>
      <c r="C48" s="535"/>
      <c r="D48" s="536"/>
      <c r="E48" s="502" t="s">
        <v>31</v>
      </c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40"/>
      <c r="W48" s="541" t="s">
        <v>1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111"/>
      <c r="AI48" s="111"/>
      <c r="AJ48" s="111"/>
      <c r="AK48" s="111"/>
      <c r="CG48" s="130"/>
      <c r="CH48" s="130"/>
      <c r="CI48" s="130"/>
      <c r="CJ48" s="130"/>
    </row>
    <row r="49" spans="1:88" ht="16.149999999999999" customHeight="1" x14ac:dyDescent="0.2">
      <c r="A49" s="532"/>
      <c r="B49" s="537"/>
      <c r="C49" s="538"/>
      <c r="D49" s="539"/>
      <c r="E49" s="529" t="s">
        <v>35</v>
      </c>
      <c r="F49" s="535" t="s">
        <v>36</v>
      </c>
      <c r="G49" s="541" t="s">
        <v>37</v>
      </c>
      <c r="H49" s="535" t="s">
        <v>38</v>
      </c>
      <c r="I49" s="541" t="s">
        <v>39</v>
      </c>
      <c r="J49" s="535" t="s">
        <v>40</v>
      </c>
      <c r="K49" s="541" t="s">
        <v>2</v>
      </c>
      <c r="L49" s="535" t="s">
        <v>3</v>
      </c>
      <c r="M49" s="541" t="s">
        <v>4</v>
      </c>
      <c r="N49" s="535" t="s">
        <v>5</v>
      </c>
      <c r="O49" s="541" t="s">
        <v>6</v>
      </c>
      <c r="P49" s="535" t="s">
        <v>7</v>
      </c>
      <c r="Q49" s="541" t="s">
        <v>8</v>
      </c>
      <c r="R49" s="535" t="s">
        <v>9</v>
      </c>
      <c r="S49" s="541" t="s">
        <v>10</v>
      </c>
      <c r="T49" s="535" t="s">
        <v>11</v>
      </c>
      <c r="U49" s="541" t="s">
        <v>12</v>
      </c>
      <c r="V49" s="536" t="s">
        <v>13</v>
      </c>
      <c r="W49" s="542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111"/>
      <c r="AI49" s="111"/>
      <c r="AJ49" s="111"/>
      <c r="AK49" s="111"/>
      <c r="CG49" s="130"/>
      <c r="CH49" s="130"/>
      <c r="CI49" s="130"/>
      <c r="CJ49" s="130"/>
    </row>
    <row r="50" spans="1:88" ht="16.149999999999999" customHeight="1" x14ac:dyDescent="0.2">
      <c r="A50" s="533"/>
      <c r="B50" s="422" t="s">
        <v>14</v>
      </c>
      <c r="C50" s="423" t="s">
        <v>15</v>
      </c>
      <c r="D50" s="422" t="s">
        <v>16</v>
      </c>
      <c r="E50" s="530"/>
      <c r="F50" s="538"/>
      <c r="G50" s="543"/>
      <c r="H50" s="538"/>
      <c r="I50" s="543"/>
      <c r="J50" s="538"/>
      <c r="K50" s="543"/>
      <c r="L50" s="538"/>
      <c r="M50" s="543"/>
      <c r="N50" s="538"/>
      <c r="O50" s="543"/>
      <c r="P50" s="538"/>
      <c r="Q50" s="543"/>
      <c r="R50" s="538"/>
      <c r="S50" s="543"/>
      <c r="T50" s="538"/>
      <c r="U50" s="543"/>
      <c r="V50" s="539"/>
      <c r="W50" s="543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111"/>
      <c r="AI50" s="111"/>
      <c r="AJ50" s="111"/>
      <c r="AK50" s="111"/>
      <c r="CG50" s="130"/>
      <c r="CH50" s="130"/>
      <c r="CI50" s="130"/>
      <c r="CJ50" s="130"/>
    </row>
    <row r="51" spans="1:88" ht="16.149999999999999" customHeight="1" x14ac:dyDescent="0.2">
      <c r="A51" s="210" t="s">
        <v>75</v>
      </c>
      <c r="B51" s="211">
        <f>SUM(B52:B53)</f>
        <v>0</v>
      </c>
      <c r="C51" s="212">
        <f>SUM(C52:C53)</f>
        <v>0</v>
      </c>
      <c r="D51" s="4">
        <f t="shared" ref="D51:W51" si="5">SUM(D52:D53)</f>
        <v>0</v>
      </c>
      <c r="E51" s="71">
        <f t="shared" si="5"/>
        <v>0</v>
      </c>
      <c r="F51" s="213">
        <f t="shared" si="5"/>
        <v>0</v>
      </c>
      <c r="G51" s="71">
        <f t="shared" si="5"/>
        <v>0</v>
      </c>
      <c r="H51" s="213">
        <f t="shared" si="5"/>
        <v>0</v>
      </c>
      <c r="I51" s="71">
        <f t="shared" si="5"/>
        <v>0</v>
      </c>
      <c r="J51" s="213">
        <f t="shared" si="5"/>
        <v>0</v>
      </c>
      <c r="K51" s="71">
        <f t="shared" si="5"/>
        <v>0</v>
      </c>
      <c r="L51" s="213">
        <f t="shared" si="5"/>
        <v>0</v>
      </c>
      <c r="M51" s="71">
        <f t="shared" si="5"/>
        <v>0</v>
      </c>
      <c r="N51" s="213">
        <f t="shared" si="5"/>
        <v>0</v>
      </c>
      <c r="O51" s="71">
        <f t="shared" si="5"/>
        <v>0</v>
      </c>
      <c r="P51" s="213">
        <f t="shared" si="5"/>
        <v>0</v>
      </c>
      <c r="Q51" s="71">
        <f t="shared" si="5"/>
        <v>0</v>
      </c>
      <c r="R51" s="213">
        <f t="shared" si="5"/>
        <v>0</v>
      </c>
      <c r="S51" s="71">
        <f t="shared" si="5"/>
        <v>0</v>
      </c>
      <c r="T51" s="213">
        <f t="shared" si="5"/>
        <v>0</v>
      </c>
      <c r="U51" s="71">
        <f t="shared" si="5"/>
        <v>0</v>
      </c>
      <c r="V51" s="213">
        <f t="shared" si="5"/>
        <v>0</v>
      </c>
      <c r="W51" s="71">
        <f t="shared" si="5"/>
        <v>0</v>
      </c>
      <c r="X51" s="214" t="s">
        <v>76</v>
      </c>
      <c r="Y51" s="209"/>
      <c r="Z51" s="209"/>
      <c r="AA51" s="209"/>
      <c r="AB51" s="209"/>
      <c r="AC51" s="209"/>
      <c r="AD51" s="209"/>
      <c r="AE51" s="209"/>
      <c r="AF51" s="209"/>
      <c r="AG51" s="209"/>
      <c r="AH51" s="111"/>
      <c r="AI51" s="111"/>
      <c r="AJ51" s="111"/>
      <c r="AK51" s="111"/>
      <c r="CG51" s="130"/>
      <c r="CH51" s="130"/>
      <c r="CI51" s="130"/>
      <c r="CJ51" s="130"/>
    </row>
    <row r="52" spans="1:88" ht="16.149999999999999" customHeight="1" x14ac:dyDescent="0.2">
      <c r="A52" s="56" t="s">
        <v>18</v>
      </c>
      <c r="B52" s="215">
        <f>SUM(E52:V52)</f>
        <v>0</v>
      </c>
      <c r="C52" s="216"/>
      <c r="D52" s="88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16"/>
      <c r="W52" s="32"/>
      <c r="X52" s="11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11"/>
      <c r="AK52" s="111"/>
      <c r="CA52" s="129"/>
      <c r="CC52" s="129"/>
      <c r="CG52" s="130">
        <v>0</v>
      </c>
      <c r="CH52" s="130">
        <v>0</v>
      </c>
      <c r="CI52" s="130">
        <v>0</v>
      </c>
      <c r="CJ52" s="130"/>
    </row>
    <row r="53" spans="1:88" ht="16.149999999999999" customHeight="1" x14ac:dyDescent="0.2">
      <c r="A53" s="57" t="s">
        <v>21</v>
      </c>
      <c r="B53" s="217">
        <f>SUM(E53:V53)</f>
        <v>0</v>
      </c>
      <c r="C53" s="218"/>
      <c r="D53" s="219"/>
      <c r="E53" s="35"/>
      <c r="F53" s="23"/>
      <c r="G53" s="35"/>
      <c r="H53" s="23"/>
      <c r="I53" s="35"/>
      <c r="J53" s="23"/>
      <c r="K53" s="35"/>
      <c r="L53" s="23"/>
      <c r="M53" s="35"/>
      <c r="N53" s="23"/>
      <c r="O53" s="35"/>
      <c r="P53" s="23"/>
      <c r="Q53" s="35"/>
      <c r="R53" s="23"/>
      <c r="S53" s="35"/>
      <c r="T53" s="23"/>
      <c r="U53" s="35"/>
      <c r="V53" s="23"/>
      <c r="W53" s="35"/>
      <c r="X53" s="11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11"/>
      <c r="AK53" s="111"/>
      <c r="CG53" s="130">
        <v>0</v>
      </c>
      <c r="CH53" s="130">
        <v>0</v>
      </c>
      <c r="CI53" s="130">
        <v>0</v>
      </c>
      <c r="CJ53" s="130"/>
    </row>
    <row r="54" spans="1:88" ht="16.149999999999999" customHeight="1" x14ac:dyDescent="0.2">
      <c r="A54" s="220" t="s">
        <v>77</v>
      </c>
      <c r="B54" s="221">
        <f t="shared" ref="B54:W54" si="6">SUM(B55:B56)</f>
        <v>0</v>
      </c>
      <c r="C54" s="222">
        <f t="shared" si="6"/>
        <v>0</v>
      </c>
      <c r="D54" s="26">
        <f t="shared" si="6"/>
        <v>0</v>
      </c>
      <c r="E54" s="223">
        <f t="shared" si="6"/>
        <v>0</v>
      </c>
      <c r="F54" s="224">
        <f t="shared" si="6"/>
        <v>0</v>
      </c>
      <c r="G54" s="223">
        <f t="shared" si="6"/>
        <v>0</v>
      </c>
      <c r="H54" s="224">
        <f t="shared" si="6"/>
        <v>0</v>
      </c>
      <c r="I54" s="223">
        <f t="shared" si="6"/>
        <v>0</v>
      </c>
      <c r="J54" s="224">
        <f t="shared" si="6"/>
        <v>0</v>
      </c>
      <c r="K54" s="223">
        <f t="shared" si="6"/>
        <v>0</v>
      </c>
      <c r="L54" s="224">
        <f t="shared" si="6"/>
        <v>0</v>
      </c>
      <c r="M54" s="223">
        <f t="shared" si="6"/>
        <v>0</v>
      </c>
      <c r="N54" s="224">
        <f t="shared" si="6"/>
        <v>0</v>
      </c>
      <c r="O54" s="223">
        <f t="shared" si="6"/>
        <v>0</v>
      </c>
      <c r="P54" s="224">
        <f t="shared" si="6"/>
        <v>0</v>
      </c>
      <c r="Q54" s="223">
        <f t="shared" si="6"/>
        <v>0</v>
      </c>
      <c r="R54" s="224">
        <f t="shared" si="6"/>
        <v>0</v>
      </c>
      <c r="S54" s="223">
        <f t="shared" si="6"/>
        <v>0</v>
      </c>
      <c r="T54" s="224">
        <f t="shared" si="6"/>
        <v>0</v>
      </c>
      <c r="U54" s="223">
        <f t="shared" si="6"/>
        <v>0</v>
      </c>
      <c r="V54" s="224">
        <f t="shared" si="6"/>
        <v>0</v>
      </c>
      <c r="W54" s="71">
        <f t="shared" si="6"/>
        <v>0</v>
      </c>
      <c r="X54" s="214" t="s">
        <v>76</v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111"/>
      <c r="AI54" s="111"/>
      <c r="AJ54" s="111"/>
      <c r="AK54" s="111"/>
      <c r="CG54" s="130"/>
      <c r="CH54" s="130"/>
      <c r="CI54" s="130"/>
      <c r="CJ54" s="130"/>
    </row>
    <row r="55" spans="1:88" ht="16.149999999999999" customHeight="1" x14ac:dyDescent="0.2">
      <c r="A55" s="56" t="s">
        <v>18</v>
      </c>
      <c r="B55" s="215">
        <f>SUM(E55:V55)</f>
        <v>0</v>
      </c>
      <c r="C55" s="216"/>
      <c r="D55" s="88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16"/>
      <c r="W55" s="32"/>
      <c r="X55" s="11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11"/>
      <c r="AK55" s="111"/>
      <c r="CG55" s="130">
        <v>0</v>
      </c>
      <c r="CH55" s="130">
        <v>0</v>
      </c>
      <c r="CI55" s="130">
        <v>0</v>
      </c>
      <c r="CJ55" s="130"/>
    </row>
    <row r="56" spans="1:88" ht="16.149999999999999" customHeight="1" x14ac:dyDescent="0.2">
      <c r="A56" s="57" t="s">
        <v>21</v>
      </c>
      <c r="B56" s="217">
        <f>SUM(E56:V56)</f>
        <v>0</v>
      </c>
      <c r="C56" s="218"/>
      <c r="D56" s="218"/>
      <c r="E56" s="35"/>
      <c r="F56" s="23"/>
      <c r="G56" s="35"/>
      <c r="H56" s="23"/>
      <c r="I56" s="35"/>
      <c r="J56" s="23"/>
      <c r="K56" s="35"/>
      <c r="L56" s="23"/>
      <c r="M56" s="35"/>
      <c r="N56" s="23"/>
      <c r="O56" s="35"/>
      <c r="P56" s="23"/>
      <c r="Q56" s="35"/>
      <c r="R56" s="23"/>
      <c r="S56" s="35"/>
      <c r="T56" s="23"/>
      <c r="U56" s="35"/>
      <c r="V56" s="23"/>
      <c r="W56" s="35"/>
      <c r="X56" s="11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225"/>
      <c r="AK56" s="225"/>
      <c r="CG56" s="130">
        <v>0</v>
      </c>
      <c r="CH56" s="130">
        <v>0</v>
      </c>
      <c r="CI56" s="130">
        <v>0</v>
      </c>
      <c r="CJ56" s="130"/>
    </row>
    <row r="57" spans="1:88" ht="31.15" customHeight="1" x14ac:dyDescent="0.2">
      <c r="A57" s="204" t="s">
        <v>78</v>
      </c>
      <c r="B57" s="204"/>
      <c r="C57" s="204"/>
      <c r="D57" s="204"/>
      <c r="E57" s="204"/>
      <c r="F57" s="36"/>
      <c r="G57" s="36"/>
      <c r="H57" s="75"/>
      <c r="I57" s="75"/>
      <c r="J57" s="226"/>
      <c r="K57" s="227"/>
      <c r="L57" s="228"/>
      <c r="M57" s="227"/>
      <c r="N57" s="53"/>
      <c r="O57" s="1"/>
      <c r="P57" s="1"/>
      <c r="Q57" s="1"/>
      <c r="R57" s="1"/>
      <c r="S57" s="1"/>
      <c r="T57" s="1"/>
      <c r="U57" s="1"/>
      <c r="V57" s="1"/>
      <c r="W57" s="1"/>
      <c r="X57" s="229"/>
      <c r="Y57" s="229"/>
      <c r="Z57" s="229"/>
      <c r="AA57" s="230"/>
      <c r="AB57" s="231"/>
      <c r="AC57" s="230"/>
      <c r="AD57" s="229"/>
      <c r="AE57" s="231"/>
      <c r="AF57" s="230"/>
      <c r="AG57" s="230"/>
      <c r="AH57" s="230"/>
      <c r="AI57" s="231"/>
      <c r="AJ57" s="38"/>
      <c r="AK57" s="232"/>
      <c r="AL57" s="201"/>
      <c r="AM57" s="208"/>
      <c r="AN57" s="208"/>
      <c r="CG57" s="130"/>
      <c r="CH57" s="130"/>
      <c r="CI57" s="130"/>
      <c r="CJ57" s="130"/>
    </row>
    <row r="58" spans="1:88" ht="16.149999999999999" customHeight="1" x14ac:dyDescent="0.2">
      <c r="A58" s="541" t="s">
        <v>74</v>
      </c>
      <c r="B58" s="559" t="s">
        <v>79</v>
      </c>
      <c r="C58" s="560"/>
      <c r="D58" s="559" t="s">
        <v>80</v>
      </c>
      <c r="E58" s="561"/>
      <c r="F58" s="562" t="s">
        <v>81</v>
      </c>
      <c r="G58" s="562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7"/>
      <c r="V58" s="233"/>
      <c r="W58" s="37"/>
      <c r="X58" s="234"/>
      <c r="Y58" s="234"/>
      <c r="Z58" s="234"/>
      <c r="AA58" s="230"/>
      <c r="AB58" s="234"/>
      <c r="AC58" s="230"/>
      <c r="AD58" s="234"/>
      <c r="AE58" s="230"/>
      <c r="AF58" s="230"/>
      <c r="AG58" s="235"/>
      <c r="AH58" s="230"/>
      <c r="AI58" s="235"/>
      <c r="AJ58" s="234"/>
      <c r="AK58" s="235"/>
      <c r="AL58" s="236"/>
      <c r="AM58" s="237"/>
      <c r="AN58" s="237"/>
      <c r="CG58" s="130"/>
      <c r="CH58" s="130"/>
      <c r="CI58" s="130"/>
      <c r="CJ58" s="130"/>
    </row>
    <row r="59" spans="1:88" ht="36" customHeight="1" x14ac:dyDescent="0.2">
      <c r="A59" s="543"/>
      <c r="B59" s="90" t="s">
        <v>82</v>
      </c>
      <c r="C59" s="64" t="s">
        <v>83</v>
      </c>
      <c r="D59" s="90" t="s">
        <v>82</v>
      </c>
      <c r="E59" s="65" t="s">
        <v>83</v>
      </c>
      <c r="F59" s="428" t="s">
        <v>82</v>
      </c>
      <c r="G59" s="429" t="s">
        <v>83</v>
      </c>
      <c r="H59" s="1" t="s">
        <v>76</v>
      </c>
      <c r="I59" s="1"/>
      <c r="J59" s="238"/>
      <c r="K59" s="196"/>
      <c r="L59" s="196"/>
      <c r="M59" s="196"/>
      <c r="N59" s="196"/>
      <c r="O59" s="196"/>
      <c r="P59" s="196"/>
      <c r="Q59" s="201"/>
      <c r="R59" s="201"/>
      <c r="S59" s="201"/>
      <c r="T59" s="201"/>
      <c r="U59" s="201"/>
      <c r="V59" s="201"/>
      <c r="W59" s="201"/>
      <c r="X59" s="200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196"/>
      <c r="AQ59" s="208"/>
      <c r="AR59" s="208"/>
      <c r="CG59" s="130"/>
      <c r="CH59" s="130"/>
      <c r="CI59" s="130"/>
      <c r="CJ59" s="130"/>
    </row>
    <row r="60" spans="1:88" ht="16.149999999999999" customHeight="1" x14ac:dyDescent="0.2">
      <c r="A60" s="39" t="s">
        <v>84</v>
      </c>
      <c r="B60" s="5"/>
      <c r="C60" s="7"/>
      <c r="D60" s="5"/>
      <c r="E60" s="7"/>
      <c r="F60" s="27"/>
      <c r="G60" s="28"/>
      <c r="H60" s="1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35"/>
      <c r="U60" s="235"/>
      <c r="V60" s="201"/>
      <c r="W60" s="201"/>
      <c r="X60" s="200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8"/>
      <c r="AQ60" s="208"/>
      <c r="AR60" s="208"/>
      <c r="CA60" s="129"/>
      <c r="CB60" s="129"/>
      <c r="CC60" s="129"/>
      <c r="CG60" s="130">
        <f>IF(B60&lt;C60,1,0)</f>
        <v>0</v>
      </c>
      <c r="CH60" s="130">
        <f>IF(D60&lt;E60,1,0)</f>
        <v>0</v>
      </c>
      <c r="CI60" s="130">
        <f>IF(F60&lt;G60,1,0)</f>
        <v>0</v>
      </c>
      <c r="CJ60" s="130"/>
    </row>
    <row r="61" spans="1:88" ht="25.15" customHeight="1" x14ac:dyDescent="0.2">
      <c r="A61" s="33" t="s">
        <v>85</v>
      </c>
      <c r="B61" s="77"/>
      <c r="C61" s="239"/>
      <c r="D61" s="77"/>
      <c r="E61" s="239"/>
      <c r="F61" s="77"/>
      <c r="G61" s="78"/>
      <c r="H61" s="1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35"/>
      <c r="U61" s="235"/>
      <c r="V61" s="201"/>
      <c r="W61" s="201"/>
      <c r="X61" s="200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8"/>
      <c r="AQ61" s="208"/>
      <c r="AR61" s="208"/>
      <c r="CA61" s="129"/>
      <c r="CB61" s="129"/>
      <c r="CC61" s="129"/>
      <c r="CG61" s="130">
        <f>IF(B61&lt;C61,1,0)</f>
        <v>0</v>
      </c>
      <c r="CH61" s="130">
        <f>IF(D61&lt;E61,1,0)</f>
        <v>0</v>
      </c>
      <c r="CI61" s="130">
        <f>IF(F61&lt;G61,1,0)</f>
        <v>0</v>
      </c>
      <c r="CJ61" s="130"/>
    </row>
    <row r="62" spans="1:88" ht="31.15" customHeight="1" x14ac:dyDescent="0.2">
      <c r="A62" s="205" t="s">
        <v>86</v>
      </c>
      <c r="B62" s="50"/>
      <c r="C62" s="50"/>
      <c r="D62" s="50"/>
      <c r="E62" s="240"/>
      <c r="F62" s="240"/>
      <c r="G62" s="240"/>
      <c r="H62" s="38"/>
      <c r="I62" s="38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96"/>
      <c r="W62" s="196"/>
      <c r="X62" s="200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8"/>
      <c r="AQ62" s="208"/>
      <c r="AR62" s="208"/>
      <c r="CG62" s="130"/>
      <c r="CH62" s="130"/>
      <c r="CI62" s="130"/>
      <c r="CJ62" s="130"/>
    </row>
    <row r="63" spans="1:88" ht="16.149999999999999" customHeight="1" x14ac:dyDescent="0.2">
      <c r="A63" s="241" t="s">
        <v>17</v>
      </c>
      <c r="B63" s="241" t="s">
        <v>22</v>
      </c>
      <c r="C63" s="242"/>
      <c r="D63" s="74"/>
      <c r="E63" s="74"/>
      <c r="F63" s="74"/>
      <c r="G63" s="74"/>
      <c r="H63" s="38"/>
      <c r="I63" s="38"/>
      <c r="J63" s="235"/>
      <c r="K63" s="235"/>
      <c r="L63" s="243"/>
      <c r="M63" s="243"/>
      <c r="N63" s="235"/>
      <c r="O63" s="235"/>
      <c r="P63" s="235"/>
      <c r="Q63" s="235"/>
      <c r="R63" s="235"/>
      <c r="S63" s="235"/>
      <c r="T63" s="235"/>
      <c r="U63" s="235"/>
      <c r="V63" s="196"/>
      <c r="W63" s="196"/>
      <c r="X63" s="200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8"/>
      <c r="AQ63" s="208"/>
      <c r="AR63" s="208"/>
      <c r="CG63" s="130"/>
      <c r="CH63" s="130"/>
      <c r="CI63" s="130"/>
      <c r="CJ63" s="130"/>
    </row>
    <row r="64" spans="1:88" ht="16.149999999999999" customHeight="1" x14ac:dyDescent="0.2">
      <c r="A64" s="244" t="s">
        <v>18</v>
      </c>
      <c r="B64" s="245"/>
      <c r="C64" s="242"/>
      <c r="D64" s="74"/>
      <c r="E64" s="74"/>
      <c r="F64" s="74"/>
      <c r="G64" s="74"/>
      <c r="H64" s="1"/>
      <c r="I64" s="37"/>
      <c r="J64" s="196"/>
      <c r="K64" s="196"/>
      <c r="L64" s="246"/>
      <c r="M64" s="24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200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8"/>
      <c r="AQ64" s="208"/>
      <c r="AR64" s="208"/>
      <c r="CG64" s="130"/>
      <c r="CH64" s="130"/>
      <c r="CI64" s="130"/>
      <c r="CJ64" s="130"/>
    </row>
    <row r="65" spans="1:88" ht="16.149999999999999" customHeight="1" x14ac:dyDescent="0.2">
      <c r="A65" s="156" t="s">
        <v>87</v>
      </c>
      <c r="B65" s="161"/>
      <c r="C65" s="36"/>
      <c r="D65" s="247"/>
      <c r="E65" s="36"/>
      <c r="F65" s="248"/>
      <c r="G65" s="249"/>
      <c r="H65" s="1"/>
      <c r="I65" s="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200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8"/>
      <c r="AQ65" s="208"/>
      <c r="AR65" s="208"/>
      <c r="CG65" s="130"/>
      <c r="CH65" s="130"/>
      <c r="CI65" s="130"/>
      <c r="CJ65" s="130"/>
    </row>
    <row r="66" spans="1:88" ht="31.15" customHeight="1" x14ac:dyDescent="0.2">
      <c r="A66" s="36" t="s">
        <v>88</v>
      </c>
      <c r="B66" s="36"/>
      <c r="C66" s="250"/>
      <c r="D66" s="250"/>
      <c r="E66" s="1"/>
      <c r="F66" s="1"/>
      <c r="G66" s="1"/>
      <c r="H66" s="1"/>
      <c r="I66" s="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51"/>
      <c r="X66" s="200"/>
      <c r="Y66" s="201"/>
      <c r="Z66" s="201"/>
      <c r="AA66" s="201"/>
      <c r="AB66" s="201"/>
      <c r="AC66" s="201"/>
      <c r="AD66" s="201"/>
      <c r="AE66" s="201"/>
      <c r="AF66" s="236"/>
      <c r="AG66" s="201"/>
      <c r="AH66" s="252"/>
      <c r="AI66" s="201"/>
      <c r="AJ66" s="201"/>
      <c r="AK66" s="201"/>
      <c r="AL66" s="201"/>
      <c r="AM66" s="201"/>
      <c r="AN66" s="201"/>
      <c r="AO66" s="201"/>
      <c r="AP66" s="208"/>
      <c r="AQ66" s="208"/>
      <c r="AR66" s="208"/>
      <c r="CG66" s="130"/>
      <c r="CH66" s="130"/>
      <c r="CI66" s="130"/>
      <c r="CJ66" s="130"/>
    </row>
    <row r="67" spans="1:88" ht="16.149999999999999" customHeight="1" x14ac:dyDescent="0.2">
      <c r="A67" s="493" t="s">
        <v>89</v>
      </c>
      <c r="B67" s="541" t="s">
        <v>22</v>
      </c>
      <c r="C67" s="563" t="s">
        <v>90</v>
      </c>
      <c r="D67" s="565" t="s">
        <v>91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00"/>
      <c r="Y67" s="201"/>
      <c r="Z67" s="201"/>
      <c r="AA67" s="201"/>
      <c r="AB67" s="201"/>
      <c r="AC67" s="201"/>
      <c r="AD67" s="201"/>
      <c r="AE67" s="201"/>
      <c r="AF67" s="236"/>
      <c r="AG67" s="201"/>
      <c r="AH67" s="201"/>
      <c r="AI67" s="201"/>
      <c r="AJ67" s="201"/>
      <c r="AK67" s="201"/>
      <c r="AL67" s="201"/>
      <c r="AM67" s="201"/>
      <c r="AN67" s="201"/>
      <c r="AO67" s="201"/>
      <c r="AP67" s="208"/>
      <c r="AQ67" s="208"/>
      <c r="AR67" s="208"/>
      <c r="CG67" s="130"/>
      <c r="CH67" s="130"/>
      <c r="CI67" s="130"/>
      <c r="CJ67" s="130"/>
    </row>
    <row r="68" spans="1:88" ht="16.149999999999999" customHeight="1" x14ac:dyDescent="0.2">
      <c r="A68" s="495"/>
      <c r="B68" s="543"/>
      <c r="C68" s="564"/>
      <c r="D68" s="5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00"/>
      <c r="Y68" s="201"/>
      <c r="Z68" s="201"/>
      <c r="AA68" s="201"/>
      <c r="AB68" s="201"/>
      <c r="AC68" s="201"/>
      <c r="AD68" s="201"/>
      <c r="AE68" s="201"/>
      <c r="AF68" s="253"/>
      <c r="AG68" s="254"/>
      <c r="AH68" s="254"/>
      <c r="AI68" s="201"/>
      <c r="AJ68" s="201"/>
      <c r="AK68" s="201"/>
      <c r="AL68" s="201"/>
      <c r="AM68" s="201"/>
      <c r="AN68" s="201"/>
      <c r="AO68" s="201"/>
      <c r="AP68" s="208"/>
      <c r="AQ68" s="208"/>
      <c r="AR68" s="208"/>
      <c r="CG68" s="130"/>
      <c r="CH68" s="130"/>
      <c r="CI68" s="130"/>
      <c r="CJ68" s="130"/>
    </row>
    <row r="69" spans="1:88" ht="16.149999999999999" customHeight="1" x14ac:dyDescent="0.2">
      <c r="A69" s="255" t="s">
        <v>92</v>
      </c>
      <c r="B69" s="72">
        <f>SUM(C69:D69)</f>
        <v>0</v>
      </c>
      <c r="C69" s="80"/>
      <c r="D69" s="2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96"/>
      <c r="AJ69" s="196"/>
      <c r="AK69" s="196"/>
      <c r="AL69" s="196"/>
      <c r="AM69" s="196"/>
      <c r="AN69" s="196"/>
      <c r="AO69" s="196"/>
      <c r="AP69" s="208"/>
      <c r="AQ69" s="208"/>
      <c r="AR69" s="208"/>
      <c r="CG69" s="130"/>
      <c r="CH69" s="130"/>
      <c r="CI69" s="130"/>
      <c r="CJ69" s="130"/>
    </row>
    <row r="70" spans="1:88" ht="31.15" customHeight="1" x14ac:dyDescent="0.2">
      <c r="A70" s="567" t="s">
        <v>93</v>
      </c>
      <c r="B70" s="567"/>
      <c r="C70" s="567"/>
      <c r="D70" s="567"/>
      <c r="E70" s="567"/>
      <c r="F70" s="567"/>
      <c r="G70" s="567"/>
      <c r="H70" s="113"/>
      <c r="I70" s="113"/>
      <c r="J70" s="113"/>
      <c r="K70" s="113"/>
      <c r="L70" s="113"/>
      <c r="M70" s="113"/>
      <c r="N70" s="53"/>
      <c r="O70" s="1"/>
      <c r="P70" s="1"/>
      <c r="Q70" s="257"/>
      <c r="R70" s="257"/>
      <c r="S70" s="257"/>
      <c r="T70" s="257"/>
      <c r="U70" s="257"/>
      <c r="V70" s="257"/>
      <c r="W70" s="1"/>
      <c r="X70" s="258"/>
      <c r="Y70" s="257"/>
      <c r="Z70" s="259"/>
      <c r="AA70" s="260"/>
      <c r="AB70" s="260"/>
      <c r="AC70" s="260"/>
      <c r="AD70" s="260"/>
      <c r="AE70" s="261"/>
      <c r="AF70" s="261"/>
      <c r="AG70" s="261"/>
      <c r="AH70" s="262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CG70" s="130"/>
      <c r="CH70" s="130"/>
      <c r="CI70" s="130"/>
      <c r="CJ70" s="130"/>
    </row>
    <row r="71" spans="1:88" ht="16.149999999999999" customHeight="1" x14ac:dyDescent="0.2">
      <c r="A71" s="568" t="s">
        <v>17</v>
      </c>
      <c r="B71" s="534" t="s">
        <v>94</v>
      </c>
      <c r="C71" s="534" t="s">
        <v>22</v>
      </c>
      <c r="D71" s="535"/>
      <c r="E71" s="536"/>
      <c r="F71" s="502" t="s">
        <v>31</v>
      </c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40"/>
      <c r="AH71" s="37"/>
      <c r="AI71" s="201"/>
      <c r="AJ71" s="201"/>
      <c r="AK71" s="201"/>
      <c r="AL71" s="201"/>
      <c r="AM71" s="201"/>
      <c r="AN71" s="201"/>
      <c r="AO71" s="201"/>
      <c r="AP71" s="201"/>
      <c r="AQ71" s="208"/>
      <c r="AR71" s="208"/>
      <c r="CG71" s="130"/>
      <c r="CH71" s="130"/>
      <c r="CI71" s="130"/>
      <c r="CJ71" s="130"/>
    </row>
    <row r="72" spans="1:88" ht="16.149999999999999" customHeight="1" x14ac:dyDescent="0.2">
      <c r="A72" s="569"/>
      <c r="B72" s="571"/>
      <c r="C72" s="537"/>
      <c r="D72" s="538"/>
      <c r="E72" s="539"/>
      <c r="F72" s="545" t="s">
        <v>95</v>
      </c>
      <c r="G72" s="546"/>
      <c r="H72" s="545" t="s">
        <v>37</v>
      </c>
      <c r="I72" s="546"/>
      <c r="J72" s="545" t="s">
        <v>38</v>
      </c>
      <c r="K72" s="546"/>
      <c r="L72" s="545" t="s">
        <v>96</v>
      </c>
      <c r="M72" s="546"/>
      <c r="N72" s="545">
        <v>19</v>
      </c>
      <c r="O72" s="546"/>
      <c r="P72" s="545" t="s">
        <v>40</v>
      </c>
      <c r="Q72" s="546"/>
      <c r="R72" s="545" t="s">
        <v>2</v>
      </c>
      <c r="S72" s="546"/>
      <c r="T72" s="545" t="s">
        <v>3</v>
      </c>
      <c r="U72" s="546"/>
      <c r="V72" s="545" t="s">
        <v>4</v>
      </c>
      <c r="W72" s="546"/>
      <c r="X72" s="545" t="s">
        <v>5</v>
      </c>
      <c r="Y72" s="546"/>
      <c r="Z72" s="545" t="s">
        <v>6</v>
      </c>
      <c r="AA72" s="546"/>
      <c r="AB72" s="545" t="s">
        <v>7</v>
      </c>
      <c r="AC72" s="546"/>
      <c r="AD72" s="545" t="s">
        <v>8</v>
      </c>
      <c r="AE72" s="546"/>
      <c r="AF72" s="545" t="s">
        <v>9</v>
      </c>
      <c r="AG72" s="546"/>
      <c r="AH72" s="109"/>
      <c r="AI72" s="196"/>
      <c r="AJ72" s="201"/>
      <c r="AK72" s="196"/>
      <c r="AL72" s="201"/>
      <c r="AM72" s="201"/>
      <c r="AN72" s="201"/>
      <c r="AO72" s="201"/>
      <c r="AP72" s="201"/>
      <c r="AQ72" s="208"/>
      <c r="AR72" s="208"/>
      <c r="CG72" s="130"/>
      <c r="CH72" s="130"/>
      <c r="CI72" s="130"/>
      <c r="CJ72" s="130"/>
    </row>
    <row r="73" spans="1:88" ht="16.149999999999999" customHeight="1" x14ac:dyDescent="0.2">
      <c r="A73" s="570"/>
      <c r="B73" s="537"/>
      <c r="C73" s="90" t="s">
        <v>14</v>
      </c>
      <c r="D73" s="91" t="s">
        <v>15</v>
      </c>
      <c r="E73" s="429" t="s">
        <v>16</v>
      </c>
      <c r="F73" s="70" t="s">
        <v>15</v>
      </c>
      <c r="G73" s="429" t="s">
        <v>16</v>
      </c>
      <c r="H73" s="90" t="s">
        <v>15</v>
      </c>
      <c r="I73" s="429" t="s">
        <v>16</v>
      </c>
      <c r="J73" s="90" t="s">
        <v>15</v>
      </c>
      <c r="K73" s="429" t="s">
        <v>16</v>
      </c>
      <c r="L73" s="90" t="s">
        <v>15</v>
      </c>
      <c r="M73" s="429" t="s">
        <v>16</v>
      </c>
      <c r="N73" s="90" t="s">
        <v>15</v>
      </c>
      <c r="O73" s="429" t="s">
        <v>16</v>
      </c>
      <c r="P73" s="90" t="s">
        <v>15</v>
      </c>
      <c r="Q73" s="429" t="s">
        <v>16</v>
      </c>
      <c r="R73" s="90" t="s">
        <v>15</v>
      </c>
      <c r="S73" s="429" t="s">
        <v>16</v>
      </c>
      <c r="T73" s="90" t="s">
        <v>15</v>
      </c>
      <c r="U73" s="429" t="s">
        <v>16</v>
      </c>
      <c r="V73" s="90" t="s">
        <v>15</v>
      </c>
      <c r="W73" s="429" t="s">
        <v>16</v>
      </c>
      <c r="X73" s="90" t="s">
        <v>15</v>
      </c>
      <c r="Y73" s="429" t="s">
        <v>16</v>
      </c>
      <c r="Z73" s="90" t="s">
        <v>15</v>
      </c>
      <c r="AA73" s="429" t="s">
        <v>16</v>
      </c>
      <c r="AB73" s="90" t="s">
        <v>15</v>
      </c>
      <c r="AC73" s="429" t="s">
        <v>16</v>
      </c>
      <c r="AD73" s="90" t="s">
        <v>15</v>
      </c>
      <c r="AE73" s="429" t="s">
        <v>16</v>
      </c>
      <c r="AF73" s="90" t="s">
        <v>15</v>
      </c>
      <c r="AG73" s="429" t="s">
        <v>16</v>
      </c>
      <c r="AH73" s="109"/>
      <c r="AI73" s="196"/>
      <c r="AJ73" s="201"/>
      <c r="AK73" s="196"/>
      <c r="AL73" s="201"/>
      <c r="AM73" s="201"/>
      <c r="AN73" s="201"/>
      <c r="AO73" s="201"/>
      <c r="AP73" s="201"/>
      <c r="AQ73" s="208"/>
      <c r="AR73" s="208"/>
      <c r="CG73" s="130"/>
      <c r="CH73" s="130"/>
      <c r="CI73" s="130"/>
      <c r="CJ73" s="130"/>
    </row>
    <row r="74" spans="1:88" ht="16.149999999999999" customHeight="1" x14ac:dyDescent="0.2">
      <c r="A74" s="263" t="s">
        <v>18</v>
      </c>
      <c r="B74" s="264" t="s">
        <v>94</v>
      </c>
      <c r="C74" s="99">
        <f>SUM(D74:E74)</f>
        <v>0</v>
      </c>
      <c r="D74" s="100">
        <f t="shared" ref="D74:E77" si="7">SUM(F74+H74+J74+L74+N74+P74+R74+T74+V74+X74+Z74+AB74+AD74+AF74)</f>
        <v>0</v>
      </c>
      <c r="E74" s="49">
        <f>SUM(G74+I74+K74+M74+O74+Q74+S74+U74+W74+Y74+AA74+AC74+AE74+AG74)</f>
        <v>0</v>
      </c>
      <c r="F74" s="66"/>
      <c r="G74" s="69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  <c r="Z74" s="67"/>
      <c r="AA74" s="68"/>
      <c r="AB74" s="67"/>
      <c r="AC74" s="68"/>
      <c r="AD74" s="67"/>
      <c r="AE74" s="68"/>
      <c r="AF74" s="67"/>
      <c r="AG74" s="68"/>
      <c r="AH74" s="109"/>
      <c r="AI74" s="196"/>
      <c r="AJ74" s="201"/>
      <c r="AK74" s="196"/>
      <c r="AL74" s="201"/>
      <c r="AM74" s="201"/>
      <c r="AN74" s="201"/>
      <c r="AO74" s="201"/>
      <c r="AP74" s="201"/>
      <c r="AQ74" s="208"/>
      <c r="AR74" s="208"/>
      <c r="CG74" s="130"/>
      <c r="CH74" s="130"/>
      <c r="CI74" s="130"/>
      <c r="CJ74" s="130"/>
    </row>
    <row r="75" spans="1:88" ht="16.149999999999999" customHeight="1" x14ac:dyDescent="0.2">
      <c r="A75" s="572" t="s">
        <v>60</v>
      </c>
      <c r="B75" s="265" t="s">
        <v>97</v>
      </c>
      <c r="C75" s="125">
        <f>SUM(D75:E75)</f>
        <v>0</v>
      </c>
      <c r="D75" s="266">
        <f t="shared" si="7"/>
        <v>0</v>
      </c>
      <c r="E75" s="26">
        <f t="shared" si="7"/>
        <v>0</v>
      </c>
      <c r="F75" s="62"/>
      <c r="G75" s="63"/>
      <c r="H75" s="60"/>
      <c r="I75" s="61"/>
      <c r="J75" s="60"/>
      <c r="K75" s="61"/>
      <c r="L75" s="60"/>
      <c r="M75" s="61"/>
      <c r="N75" s="60"/>
      <c r="O75" s="61"/>
      <c r="P75" s="60"/>
      <c r="Q75" s="61"/>
      <c r="R75" s="60"/>
      <c r="S75" s="61"/>
      <c r="T75" s="60"/>
      <c r="U75" s="61"/>
      <c r="V75" s="60"/>
      <c r="W75" s="61"/>
      <c r="X75" s="60"/>
      <c r="Y75" s="61"/>
      <c r="Z75" s="60"/>
      <c r="AA75" s="61"/>
      <c r="AB75" s="60"/>
      <c r="AC75" s="61"/>
      <c r="AD75" s="60"/>
      <c r="AE75" s="61"/>
      <c r="AF75" s="60"/>
      <c r="AG75" s="61"/>
      <c r="AH75" s="109"/>
      <c r="AI75" s="196"/>
      <c r="AJ75" s="201"/>
      <c r="AK75" s="196"/>
      <c r="AL75" s="201"/>
      <c r="AM75" s="201"/>
      <c r="AN75" s="201"/>
      <c r="AO75" s="201"/>
      <c r="AP75" s="201"/>
      <c r="AQ75" s="208"/>
      <c r="AR75" s="208"/>
      <c r="CG75" s="130"/>
      <c r="CH75" s="130"/>
      <c r="CI75" s="130"/>
      <c r="CJ75" s="130"/>
    </row>
    <row r="76" spans="1:88" ht="25.15" customHeight="1" x14ac:dyDescent="0.2">
      <c r="A76" s="572"/>
      <c r="B76" s="82" t="s">
        <v>98</v>
      </c>
      <c r="C76" s="146">
        <f>SUM(D76:E76)</f>
        <v>0</v>
      </c>
      <c r="D76" s="154">
        <f t="shared" si="7"/>
        <v>0</v>
      </c>
      <c r="E76" s="44">
        <f t="shared" si="7"/>
        <v>0</v>
      </c>
      <c r="F76" s="96"/>
      <c r="G76" s="97"/>
      <c r="H76" s="92"/>
      <c r="I76" s="95"/>
      <c r="J76" s="92"/>
      <c r="K76" s="95"/>
      <c r="L76" s="92"/>
      <c r="M76" s="95"/>
      <c r="N76" s="92"/>
      <c r="O76" s="95"/>
      <c r="P76" s="92"/>
      <c r="Q76" s="95"/>
      <c r="R76" s="92"/>
      <c r="S76" s="95"/>
      <c r="T76" s="92"/>
      <c r="U76" s="95"/>
      <c r="V76" s="92"/>
      <c r="W76" s="95"/>
      <c r="X76" s="92"/>
      <c r="Y76" s="95"/>
      <c r="Z76" s="92"/>
      <c r="AA76" s="95"/>
      <c r="AB76" s="92"/>
      <c r="AC76" s="95"/>
      <c r="AD76" s="92"/>
      <c r="AE76" s="95"/>
      <c r="AF76" s="92"/>
      <c r="AG76" s="95"/>
      <c r="AH76" s="109"/>
      <c r="AI76" s="196"/>
      <c r="AJ76" s="201"/>
      <c r="AK76" s="196"/>
      <c r="AL76" s="201"/>
      <c r="AM76" s="201"/>
      <c r="AN76" s="201"/>
      <c r="AO76" s="201"/>
      <c r="AP76" s="201"/>
      <c r="AQ76" s="208"/>
      <c r="AR76" s="208"/>
      <c r="CG76" s="130"/>
      <c r="CH76" s="130"/>
      <c r="CI76" s="130"/>
      <c r="CJ76" s="130"/>
    </row>
    <row r="77" spans="1:88" ht="16.149999999999999" customHeight="1" x14ac:dyDescent="0.2">
      <c r="A77" s="421" t="s">
        <v>61</v>
      </c>
      <c r="B77" s="267" t="s">
        <v>99</v>
      </c>
      <c r="C77" s="99">
        <f>SUM(D77:E77)</f>
        <v>0</v>
      </c>
      <c r="D77" s="100">
        <f t="shared" si="7"/>
        <v>0</v>
      </c>
      <c r="E77" s="49">
        <f t="shared" si="7"/>
        <v>0</v>
      </c>
      <c r="F77" s="268"/>
      <c r="G77" s="103"/>
      <c r="H77" s="101"/>
      <c r="I77" s="102"/>
      <c r="J77" s="101"/>
      <c r="K77" s="102"/>
      <c r="L77" s="101"/>
      <c r="M77" s="102"/>
      <c r="N77" s="101"/>
      <c r="O77" s="102"/>
      <c r="P77" s="101"/>
      <c r="Q77" s="102"/>
      <c r="R77" s="101"/>
      <c r="S77" s="102"/>
      <c r="T77" s="101"/>
      <c r="U77" s="102"/>
      <c r="V77" s="101"/>
      <c r="W77" s="102"/>
      <c r="X77" s="101"/>
      <c r="Y77" s="102"/>
      <c r="Z77" s="101"/>
      <c r="AA77" s="102"/>
      <c r="AB77" s="101"/>
      <c r="AC77" s="102"/>
      <c r="AD77" s="101"/>
      <c r="AE77" s="102"/>
      <c r="AF77" s="101"/>
      <c r="AG77" s="102"/>
      <c r="AH77" s="109"/>
      <c r="AI77" s="196"/>
      <c r="AJ77" s="201"/>
      <c r="AK77" s="196"/>
      <c r="AL77" s="201"/>
      <c r="AM77" s="201"/>
      <c r="AN77" s="201"/>
      <c r="AO77" s="201"/>
      <c r="AP77" s="201"/>
      <c r="AQ77" s="208"/>
      <c r="AR77" s="208"/>
      <c r="CG77" s="130"/>
      <c r="CH77" s="130"/>
      <c r="CI77" s="130"/>
      <c r="CJ77" s="130"/>
    </row>
    <row r="78" spans="1:88" ht="31.15" customHeight="1" x14ac:dyDescent="0.2">
      <c r="A78" s="36" t="s">
        <v>100</v>
      </c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57"/>
      <c r="R78" s="257"/>
      <c r="S78" s="257"/>
      <c r="T78" s="257"/>
      <c r="U78" s="257"/>
      <c r="V78" s="257"/>
      <c r="W78" s="1"/>
      <c r="X78" s="258"/>
      <c r="Y78" s="257"/>
      <c r="Z78" s="269"/>
      <c r="AA78" s="259"/>
      <c r="AB78" s="270"/>
      <c r="AC78" s="270"/>
      <c r="AD78" s="270"/>
      <c r="AE78" s="270"/>
      <c r="AF78" s="270"/>
      <c r="AG78" s="208"/>
      <c r="AH78" s="37"/>
      <c r="AI78" s="201"/>
      <c r="AJ78" s="201"/>
      <c r="AK78" s="201"/>
      <c r="AL78" s="201"/>
      <c r="AM78" s="201"/>
      <c r="AN78" s="201"/>
      <c r="AO78" s="201"/>
      <c r="AP78" s="201"/>
      <c r="AQ78" s="208"/>
      <c r="AR78" s="208"/>
      <c r="CG78" s="130"/>
      <c r="CH78" s="130"/>
      <c r="CI78" s="130"/>
      <c r="CJ78" s="130"/>
    </row>
    <row r="79" spans="1:88" ht="16.149999999999999" customHeight="1" x14ac:dyDescent="0.2">
      <c r="A79" s="572" t="s">
        <v>89</v>
      </c>
      <c r="B79" s="573" t="s">
        <v>22</v>
      </c>
      <c r="C79" s="573" t="s">
        <v>101</v>
      </c>
      <c r="D79" s="573" t="s">
        <v>102</v>
      </c>
      <c r="E79" s="1"/>
      <c r="F79" s="1"/>
      <c r="G79" s="1"/>
      <c r="H79" s="196"/>
      <c r="I79" s="196"/>
      <c r="J79" s="196"/>
      <c r="K79" s="196"/>
      <c r="L79" s="196"/>
      <c r="M79" s="196"/>
      <c r="N79" s="196"/>
      <c r="O79" s="196"/>
      <c r="P79" s="271"/>
      <c r="Q79" s="271"/>
      <c r="R79" s="271"/>
      <c r="S79" s="271"/>
      <c r="T79" s="271"/>
      <c r="U79" s="271"/>
      <c r="V79" s="271"/>
      <c r="W79" s="196"/>
      <c r="X79" s="271"/>
      <c r="Y79" s="208"/>
      <c r="Z79" s="208"/>
      <c r="AA79" s="208"/>
      <c r="AB79" s="208"/>
      <c r="AC79" s="208"/>
      <c r="AD79" s="208"/>
      <c r="AE79" s="208"/>
      <c r="AF79" s="208"/>
      <c r="AG79" s="208"/>
      <c r="AH79" s="201"/>
      <c r="AI79" s="201"/>
      <c r="AJ79" s="201"/>
      <c r="AK79" s="201"/>
      <c r="AL79" s="201"/>
      <c r="AM79" s="201"/>
      <c r="AN79" s="201"/>
      <c r="AO79" s="201"/>
      <c r="AP79" s="201"/>
      <c r="AQ79" s="208"/>
      <c r="AR79" s="208"/>
      <c r="CG79" s="130"/>
      <c r="CH79" s="130"/>
      <c r="CI79" s="130"/>
      <c r="CJ79" s="130"/>
    </row>
    <row r="80" spans="1:88" ht="16.149999999999999" customHeight="1" x14ac:dyDescent="0.2">
      <c r="A80" s="572"/>
      <c r="B80" s="573"/>
      <c r="C80" s="573"/>
      <c r="D80" s="573"/>
      <c r="E80" s="1"/>
      <c r="F80" s="1"/>
      <c r="G80" s="1"/>
      <c r="H80" s="196"/>
      <c r="I80" s="196"/>
      <c r="J80" s="196"/>
      <c r="K80" s="196"/>
      <c r="L80" s="196"/>
      <c r="M80" s="196"/>
      <c r="N80" s="196"/>
      <c r="O80" s="196"/>
      <c r="P80" s="271"/>
      <c r="Q80" s="271"/>
      <c r="R80" s="271"/>
      <c r="S80" s="271"/>
      <c r="T80" s="271"/>
      <c r="U80" s="271"/>
      <c r="V80" s="271"/>
      <c r="W80" s="196"/>
      <c r="X80" s="271"/>
      <c r="Y80" s="208"/>
      <c r="Z80" s="208"/>
      <c r="AA80" s="208"/>
      <c r="AB80" s="208"/>
      <c r="AC80" s="208"/>
      <c r="AD80" s="208"/>
      <c r="AE80" s="208"/>
      <c r="AF80" s="208"/>
      <c r="AG80" s="208"/>
      <c r="AH80" s="201"/>
      <c r="AI80" s="201"/>
      <c r="AJ80" s="201"/>
      <c r="AK80" s="201"/>
      <c r="AL80" s="201"/>
      <c r="AM80" s="201"/>
      <c r="AN80" s="201"/>
      <c r="AO80" s="201"/>
      <c r="AP80" s="201"/>
      <c r="AQ80" s="208"/>
      <c r="AR80" s="208"/>
      <c r="CG80" s="130"/>
      <c r="CH80" s="130"/>
      <c r="CI80" s="130"/>
      <c r="CJ80" s="130"/>
    </row>
    <row r="81" spans="1:104" ht="16.149999999999999" customHeight="1" x14ac:dyDescent="0.2">
      <c r="A81" s="39" t="s">
        <v>103</v>
      </c>
      <c r="B81" s="71">
        <f>SUM(C81:D81)</f>
        <v>0</v>
      </c>
      <c r="C81" s="41"/>
      <c r="D81" s="41"/>
      <c r="E81" s="1"/>
      <c r="F81" s="1"/>
      <c r="G81" s="1"/>
      <c r="H81" s="196"/>
      <c r="I81" s="196"/>
      <c r="J81" s="196"/>
      <c r="K81" s="196"/>
      <c r="L81" s="196"/>
      <c r="M81" s="196"/>
      <c r="N81" s="196"/>
      <c r="O81" s="196"/>
      <c r="P81" s="271"/>
      <c r="Q81" s="271"/>
      <c r="R81" s="271"/>
      <c r="S81" s="271"/>
      <c r="T81" s="271"/>
      <c r="U81" s="271"/>
      <c r="V81" s="271"/>
      <c r="W81" s="196"/>
      <c r="X81" s="271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CG81" s="130"/>
      <c r="CH81" s="130"/>
      <c r="CI81" s="130"/>
      <c r="CJ81" s="130"/>
    </row>
    <row r="82" spans="1:104" ht="16.149999999999999" customHeight="1" x14ac:dyDescent="0.2">
      <c r="A82" s="33" t="s">
        <v>104</v>
      </c>
      <c r="B82" s="76">
        <f>SUM(C82:D82)</f>
        <v>164</v>
      </c>
      <c r="C82" s="79">
        <v>150</v>
      </c>
      <c r="D82" s="79">
        <v>14</v>
      </c>
      <c r="E82" s="1"/>
      <c r="F82" s="1"/>
      <c r="G82" s="1"/>
      <c r="H82" s="196"/>
      <c r="I82" s="196"/>
      <c r="J82" s="196"/>
      <c r="K82" s="196"/>
      <c r="L82" s="196"/>
      <c r="M82" s="196"/>
      <c r="N82" s="196"/>
      <c r="O82" s="196"/>
      <c r="P82" s="271"/>
      <c r="Q82" s="271"/>
      <c r="R82" s="271"/>
      <c r="S82" s="271"/>
      <c r="T82" s="271"/>
      <c r="U82" s="271"/>
      <c r="V82" s="271"/>
      <c r="W82" s="196"/>
      <c r="X82" s="271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CG82" s="130"/>
      <c r="CH82" s="130"/>
      <c r="CI82" s="130"/>
      <c r="CJ82" s="130"/>
    </row>
    <row r="83" spans="1:104" s="111" customFormat="1" ht="31.15" customHeight="1" x14ac:dyDescent="0.2">
      <c r="A83" s="574" t="s">
        <v>105</v>
      </c>
      <c r="B83" s="574"/>
      <c r="C83" s="574"/>
      <c r="D83" s="574"/>
      <c r="E83" s="574"/>
      <c r="F83" s="574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197"/>
      <c r="R83" s="197"/>
      <c r="S83" s="197"/>
      <c r="T83" s="197"/>
      <c r="U83" s="197"/>
      <c r="V83" s="197"/>
      <c r="W83" s="235"/>
      <c r="X83" s="272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BX83" s="107"/>
      <c r="BY83" s="107"/>
      <c r="BZ83" s="107"/>
      <c r="CA83" s="107"/>
      <c r="CB83" s="107"/>
      <c r="CC83" s="107"/>
      <c r="CD83" s="107"/>
      <c r="CE83" s="107"/>
      <c r="CF83" s="107"/>
      <c r="CG83" s="130"/>
      <c r="CH83" s="130"/>
      <c r="CI83" s="130"/>
      <c r="CJ83" s="130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</row>
    <row r="84" spans="1:104" ht="16.149999999999999" customHeight="1" x14ac:dyDescent="0.2">
      <c r="A84" s="489" t="s">
        <v>106</v>
      </c>
      <c r="B84" s="576" t="s">
        <v>107</v>
      </c>
      <c r="C84" s="577"/>
      <c r="D84" s="576" t="s">
        <v>108</v>
      </c>
      <c r="E84" s="577"/>
      <c r="F84" s="580" t="s">
        <v>109</v>
      </c>
      <c r="G84" s="273"/>
      <c r="H84" s="274"/>
      <c r="I84" s="274"/>
      <c r="J84" s="1"/>
      <c r="K84" s="1"/>
      <c r="L84" s="1"/>
      <c r="M84" s="1"/>
      <c r="N84" s="1"/>
      <c r="O84" s="1"/>
      <c r="P84" s="257"/>
      <c r="Q84" s="257"/>
      <c r="R84" s="257"/>
      <c r="S84" s="257"/>
      <c r="T84" s="257"/>
      <c r="U84" s="257"/>
      <c r="V84" s="1"/>
      <c r="W84" s="258"/>
      <c r="X84" s="275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CG84" s="130"/>
      <c r="CH84" s="130"/>
      <c r="CI84" s="130"/>
      <c r="CJ84" s="130"/>
    </row>
    <row r="85" spans="1:104" ht="16.149999999999999" customHeight="1" x14ac:dyDescent="0.2">
      <c r="A85" s="575"/>
      <c r="B85" s="578"/>
      <c r="C85" s="579"/>
      <c r="D85" s="578"/>
      <c r="E85" s="579"/>
      <c r="F85" s="581"/>
      <c r="G85" s="273"/>
      <c r="H85" s="274"/>
      <c r="I85" s="274"/>
      <c r="J85" s="1"/>
      <c r="K85" s="1"/>
      <c r="L85" s="1"/>
      <c r="M85" s="1"/>
      <c r="N85" s="1"/>
      <c r="O85" s="1"/>
      <c r="P85" s="257"/>
      <c r="Q85" s="257"/>
      <c r="R85" s="257"/>
      <c r="S85" s="257"/>
      <c r="T85" s="257"/>
      <c r="U85" s="257"/>
      <c r="V85" s="1"/>
      <c r="W85" s="258"/>
      <c r="X85" s="271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CG85" s="130"/>
      <c r="CH85" s="130"/>
      <c r="CI85" s="130"/>
      <c r="CJ85" s="130"/>
    </row>
    <row r="86" spans="1:104" ht="31.15" customHeight="1" x14ac:dyDescent="0.2">
      <c r="A86" s="490"/>
      <c r="B86" s="276" t="s">
        <v>110</v>
      </c>
      <c r="C86" s="277" t="s">
        <v>111</v>
      </c>
      <c r="D86" s="278" t="s">
        <v>112</v>
      </c>
      <c r="E86" s="277" t="s">
        <v>113</v>
      </c>
      <c r="F86" s="582"/>
      <c r="G86" s="273"/>
      <c r="H86" s="274"/>
      <c r="I86" s="274"/>
      <c r="J86" s="1"/>
      <c r="K86" s="1"/>
      <c r="L86" s="1"/>
      <c r="M86" s="1"/>
      <c r="N86" s="1"/>
      <c r="O86" s="1"/>
      <c r="P86" s="257"/>
      <c r="Q86" s="257"/>
      <c r="R86" s="257"/>
      <c r="S86" s="257"/>
      <c r="T86" s="257"/>
      <c r="U86" s="257"/>
      <c r="V86" s="1"/>
      <c r="W86" s="258"/>
      <c r="X86" s="271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CG86" s="130"/>
      <c r="CH86" s="130"/>
      <c r="CI86" s="130"/>
      <c r="CJ86" s="130"/>
    </row>
    <row r="87" spans="1:104" ht="16.149999999999999" customHeight="1" x14ac:dyDescent="0.2">
      <c r="A87" s="279" t="s">
        <v>114</v>
      </c>
      <c r="B87" s="280">
        <v>8093</v>
      </c>
      <c r="C87" s="281">
        <v>115</v>
      </c>
      <c r="D87" s="280">
        <v>20820</v>
      </c>
      <c r="E87" s="281"/>
      <c r="F87" s="281">
        <v>7978</v>
      </c>
      <c r="G87" s="273"/>
      <c r="H87" s="274"/>
      <c r="I87" s="274"/>
      <c r="J87" s="1"/>
      <c r="K87" s="1"/>
      <c r="L87" s="1"/>
      <c r="M87" s="1"/>
      <c r="N87" s="1"/>
      <c r="O87" s="1"/>
      <c r="P87" s="257"/>
      <c r="Q87" s="257"/>
      <c r="R87" s="257"/>
      <c r="S87" s="257"/>
      <c r="T87" s="257"/>
      <c r="U87" s="257"/>
      <c r="V87" s="1"/>
      <c r="W87" s="258"/>
      <c r="X87" s="271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CG87" s="130"/>
      <c r="CH87" s="130"/>
      <c r="CI87" s="130"/>
      <c r="CJ87" s="130"/>
    </row>
    <row r="88" spans="1:104" ht="16.149999999999999" customHeight="1" x14ac:dyDescent="0.2">
      <c r="A88" s="282" t="s">
        <v>115</v>
      </c>
      <c r="B88" s="283">
        <v>2596</v>
      </c>
      <c r="C88" s="284">
        <v>37</v>
      </c>
      <c r="D88" s="283">
        <v>6678</v>
      </c>
      <c r="E88" s="284"/>
      <c r="F88" s="284">
        <v>2559</v>
      </c>
      <c r="G88" s="273"/>
      <c r="H88" s="274"/>
      <c r="I88" s="274"/>
      <c r="J88" s="1"/>
      <c r="K88" s="1"/>
      <c r="L88" s="1"/>
      <c r="M88" s="1"/>
      <c r="N88" s="1"/>
      <c r="O88" s="1"/>
      <c r="P88" s="257"/>
      <c r="Q88" s="257"/>
      <c r="R88" s="257"/>
      <c r="S88" s="257"/>
      <c r="T88" s="257"/>
      <c r="U88" s="257"/>
      <c r="V88" s="1"/>
      <c r="W88" s="258"/>
      <c r="X88" s="271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CG88" s="130"/>
      <c r="CH88" s="130"/>
      <c r="CI88" s="130"/>
      <c r="CJ88" s="130"/>
    </row>
    <row r="89" spans="1:104" ht="16.149999999999999" customHeight="1" x14ac:dyDescent="0.2">
      <c r="A89" s="285" t="s">
        <v>22</v>
      </c>
      <c r="B89" s="286">
        <f>SUM(B87:B88)</f>
        <v>10689</v>
      </c>
      <c r="C89" s="287">
        <f>SUM(C87:C88)</f>
        <v>152</v>
      </c>
      <c r="D89" s="286">
        <f>SUM(D87:D88)</f>
        <v>27498</v>
      </c>
      <c r="E89" s="287">
        <f>SUM(E87:E88)</f>
        <v>0</v>
      </c>
      <c r="F89" s="287">
        <f>SUM(F87:F88)</f>
        <v>10537</v>
      </c>
      <c r="G89" s="273"/>
      <c r="H89" s="274"/>
      <c r="I89" s="274"/>
      <c r="J89" s="1"/>
      <c r="K89" s="1"/>
      <c r="L89" s="1"/>
      <c r="M89" s="1"/>
      <c r="N89" s="1"/>
      <c r="O89" s="1"/>
      <c r="P89" s="257"/>
      <c r="Q89" s="257"/>
      <c r="R89" s="257"/>
      <c r="S89" s="257"/>
      <c r="T89" s="257"/>
      <c r="U89" s="257"/>
      <c r="V89" s="1"/>
      <c r="W89" s="258"/>
      <c r="X89" s="271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CG89" s="130"/>
      <c r="CH89" s="130"/>
      <c r="CI89" s="130"/>
      <c r="CJ89" s="130"/>
    </row>
    <row r="90" spans="1:104" ht="31.15" customHeight="1" x14ac:dyDescent="0.2">
      <c r="A90" s="288" t="s">
        <v>116</v>
      </c>
      <c r="B90" s="289"/>
      <c r="C90" s="289"/>
      <c r="D90" s="290"/>
      <c r="E90" s="291"/>
      <c r="F90" s="291"/>
      <c r="G90" s="292"/>
      <c r="H90" s="292"/>
      <c r="I90" s="293"/>
      <c r="J90" s="289"/>
      <c r="K90" s="293"/>
      <c r="L90" s="289"/>
      <c r="M90" s="1"/>
      <c r="N90" s="1"/>
      <c r="O90" s="1"/>
      <c r="P90" s="1"/>
      <c r="Q90" s="257"/>
      <c r="R90" s="257"/>
      <c r="S90" s="257"/>
      <c r="T90" s="257"/>
      <c r="U90" s="257"/>
      <c r="V90" s="257"/>
      <c r="W90" s="1"/>
      <c r="X90" s="294"/>
      <c r="Y90" s="271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CG90" s="130"/>
      <c r="CH90" s="130"/>
      <c r="CI90" s="130"/>
      <c r="CJ90" s="130"/>
    </row>
    <row r="91" spans="1:104" ht="31.15" customHeight="1" x14ac:dyDescent="0.2">
      <c r="A91" s="487" t="s">
        <v>117</v>
      </c>
      <c r="B91" s="489" t="s">
        <v>118</v>
      </c>
      <c r="C91" s="487" t="s">
        <v>119</v>
      </c>
      <c r="D91" s="491"/>
      <c r="E91" s="491"/>
      <c r="F91" s="491"/>
      <c r="G91" s="491"/>
      <c r="H91" s="491"/>
      <c r="I91" s="491"/>
      <c r="J91" s="491"/>
      <c r="K91" s="492"/>
      <c r="L91" s="489" t="s">
        <v>120</v>
      </c>
      <c r="M91" s="1"/>
      <c r="N91" s="274"/>
      <c r="O91" s="274"/>
      <c r="P91" s="274"/>
      <c r="Q91" s="257"/>
      <c r="R91" s="257"/>
      <c r="S91" s="257"/>
      <c r="T91" s="257"/>
      <c r="U91" s="257"/>
      <c r="V91" s="257"/>
      <c r="W91" s="257"/>
      <c r="X91" s="258"/>
      <c r="Y91" s="271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CG91" s="130"/>
      <c r="CH91" s="130"/>
      <c r="CI91" s="130"/>
      <c r="CJ91" s="130"/>
    </row>
    <row r="92" spans="1:104" ht="19.5" customHeight="1" x14ac:dyDescent="0.2">
      <c r="A92" s="488"/>
      <c r="B92" s="490"/>
      <c r="C92" s="295" t="s">
        <v>121</v>
      </c>
      <c r="D92" s="295" t="s">
        <v>122</v>
      </c>
      <c r="E92" s="295" t="s">
        <v>123</v>
      </c>
      <c r="F92" s="295" t="s">
        <v>124</v>
      </c>
      <c r="G92" s="295" t="s">
        <v>125</v>
      </c>
      <c r="H92" s="295" t="s">
        <v>126</v>
      </c>
      <c r="I92" s="295" t="s">
        <v>127</v>
      </c>
      <c r="J92" s="296" t="s">
        <v>128</v>
      </c>
      <c r="K92" s="295" t="s">
        <v>129</v>
      </c>
      <c r="L92" s="490"/>
      <c r="M92" s="1"/>
      <c r="N92" s="274"/>
      <c r="O92" s="274"/>
      <c r="P92" s="274"/>
      <c r="Q92" s="257"/>
      <c r="R92" s="257"/>
      <c r="S92" s="257"/>
      <c r="T92" s="257"/>
      <c r="U92" s="257"/>
      <c r="V92" s="257"/>
      <c r="W92" s="257"/>
      <c r="X92" s="258"/>
      <c r="Y92" s="2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CG92" s="130"/>
      <c r="CH92" s="130"/>
      <c r="CI92" s="130"/>
      <c r="CJ92" s="130"/>
    </row>
    <row r="93" spans="1:104" ht="16.149999999999999" customHeight="1" x14ac:dyDescent="0.2">
      <c r="A93" s="297" t="s">
        <v>26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9"/>
      <c r="M93" s="1"/>
      <c r="N93" s="274"/>
      <c r="O93" s="274"/>
      <c r="P93" s="274"/>
      <c r="Q93" s="257"/>
      <c r="R93" s="257"/>
      <c r="S93" s="257"/>
      <c r="T93" s="257"/>
      <c r="U93" s="257"/>
      <c r="V93" s="257"/>
      <c r="W93" s="257"/>
      <c r="X93" s="258"/>
      <c r="Y93" s="271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CG93" s="130"/>
      <c r="CH93" s="130"/>
      <c r="CI93" s="130"/>
      <c r="CJ93" s="130"/>
    </row>
    <row r="94" spans="1:104" ht="16.149999999999999" customHeight="1" x14ac:dyDescent="0.2">
      <c r="A94" s="300" t="s">
        <v>130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2"/>
      <c r="M94" s="303"/>
      <c r="N94" s="274"/>
      <c r="O94" s="274"/>
      <c r="P94" s="274"/>
      <c r="Q94" s="257"/>
      <c r="R94" s="257"/>
      <c r="S94" s="257"/>
      <c r="T94" s="257"/>
      <c r="U94" s="257"/>
      <c r="V94" s="257"/>
      <c r="W94" s="257"/>
      <c r="X94" s="258"/>
      <c r="Y94" s="271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CG94" s="130"/>
      <c r="CH94" s="130"/>
      <c r="CI94" s="130"/>
      <c r="CJ94" s="130"/>
    </row>
    <row r="95" spans="1:104" ht="16.149999999999999" customHeight="1" x14ac:dyDescent="0.2">
      <c r="A95" s="304" t="s">
        <v>131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/>
      <c r="N95" s="274"/>
      <c r="O95" s="274"/>
      <c r="P95" s="274"/>
      <c r="Q95" s="257"/>
      <c r="R95" s="257"/>
      <c r="S95" s="257"/>
      <c r="T95" s="257"/>
      <c r="U95" s="257"/>
      <c r="V95" s="257"/>
      <c r="W95" s="257"/>
      <c r="X95" s="258"/>
      <c r="Y95" s="271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CG95" s="130"/>
      <c r="CH95" s="130"/>
      <c r="CI95" s="130"/>
      <c r="CJ95" s="130"/>
    </row>
    <row r="96" spans="1:104" ht="31.15" customHeight="1" x14ac:dyDescent="0.2">
      <c r="A96" s="81" t="s">
        <v>132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9"/>
      <c r="AP96" s="309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CG96" s="130"/>
      <c r="CH96" s="130"/>
      <c r="CI96" s="130"/>
      <c r="CJ96" s="130"/>
    </row>
    <row r="97" spans="1:88" ht="16.149999999999999" customHeight="1" x14ac:dyDescent="0.2">
      <c r="A97" s="493" t="s">
        <v>133</v>
      </c>
      <c r="B97" s="496" t="s">
        <v>30</v>
      </c>
      <c r="C97" s="497"/>
      <c r="D97" s="498"/>
      <c r="E97" s="502" t="s">
        <v>31</v>
      </c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4"/>
      <c r="AO97" s="544" t="s">
        <v>1</v>
      </c>
      <c r="AP97" s="542" t="s">
        <v>24</v>
      </c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CG97" s="130"/>
      <c r="CH97" s="130"/>
      <c r="CI97" s="130"/>
      <c r="CJ97" s="130"/>
    </row>
    <row r="98" spans="1:88" ht="16.149999999999999" customHeight="1" x14ac:dyDescent="0.2">
      <c r="A98" s="494"/>
      <c r="B98" s="499"/>
      <c r="C98" s="500"/>
      <c r="D98" s="501"/>
      <c r="E98" s="502" t="s">
        <v>35</v>
      </c>
      <c r="F98" s="540"/>
      <c r="G98" s="545" t="s">
        <v>36</v>
      </c>
      <c r="H98" s="546"/>
      <c r="I98" s="545" t="s">
        <v>37</v>
      </c>
      <c r="J98" s="546"/>
      <c r="K98" s="545" t="s">
        <v>38</v>
      </c>
      <c r="L98" s="546"/>
      <c r="M98" s="545" t="s">
        <v>39</v>
      </c>
      <c r="N98" s="546"/>
      <c r="O98" s="545" t="s">
        <v>40</v>
      </c>
      <c r="P98" s="546"/>
      <c r="Q98" s="556" t="s">
        <v>2</v>
      </c>
      <c r="R98" s="546"/>
      <c r="S98" s="545" t="s">
        <v>3</v>
      </c>
      <c r="T98" s="546"/>
      <c r="U98" s="545" t="s">
        <v>4</v>
      </c>
      <c r="V98" s="546"/>
      <c r="W98" s="545" t="s">
        <v>5</v>
      </c>
      <c r="X98" s="546"/>
      <c r="Y98" s="545" t="s">
        <v>6</v>
      </c>
      <c r="Z98" s="546"/>
      <c r="AA98" s="545" t="s">
        <v>7</v>
      </c>
      <c r="AB98" s="546"/>
      <c r="AC98" s="545" t="s">
        <v>8</v>
      </c>
      <c r="AD98" s="546"/>
      <c r="AE98" s="545" t="s">
        <v>9</v>
      </c>
      <c r="AF98" s="546"/>
      <c r="AG98" s="545" t="s">
        <v>10</v>
      </c>
      <c r="AH98" s="546"/>
      <c r="AI98" s="545" t="s">
        <v>11</v>
      </c>
      <c r="AJ98" s="546"/>
      <c r="AK98" s="545" t="s">
        <v>12</v>
      </c>
      <c r="AL98" s="546"/>
      <c r="AM98" s="556" t="s">
        <v>13</v>
      </c>
      <c r="AN98" s="583"/>
      <c r="AO98" s="544"/>
      <c r="AP98" s="542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CG98" s="130"/>
      <c r="CH98" s="130"/>
      <c r="CI98" s="130"/>
      <c r="CJ98" s="130"/>
    </row>
    <row r="99" spans="1:88" ht="16.149999999999999" customHeight="1" x14ac:dyDescent="0.2">
      <c r="A99" s="495"/>
      <c r="B99" s="90" t="s">
        <v>14</v>
      </c>
      <c r="C99" s="91" t="s">
        <v>15</v>
      </c>
      <c r="D99" s="427" t="s">
        <v>16</v>
      </c>
      <c r="E99" s="430" t="s">
        <v>15</v>
      </c>
      <c r="F99" s="432" t="s">
        <v>16</v>
      </c>
      <c r="G99" s="430" t="s">
        <v>15</v>
      </c>
      <c r="H99" s="432" t="s">
        <v>16</v>
      </c>
      <c r="I99" s="430" t="s">
        <v>15</v>
      </c>
      <c r="J99" s="432" t="s">
        <v>16</v>
      </c>
      <c r="K99" s="430" t="s">
        <v>15</v>
      </c>
      <c r="L99" s="432" t="s">
        <v>16</v>
      </c>
      <c r="M99" s="430" t="s">
        <v>15</v>
      </c>
      <c r="N99" s="432" t="s">
        <v>16</v>
      </c>
      <c r="O99" s="430" t="s">
        <v>15</v>
      </c>
      <c r="P99" s="432" t="s">
        <v>16</v>
      </c>
      <c r="Q99" s="431" t="s">
        <v>15</v>
      </c>
      <c r="R99" s="432" t="s">
        <v>16</v>
      </c>
      <c r="S99" s="430" t="s">
        <v>15</v>
      </c>
      <c r="T99" s="432" t="s">
        <v>16</v>
      </c>
      <c r="U99" s="430" t="s">
        <v>15</v>
      </c>
      <c r="V99" s="432" t="s">
        <v>16</v>
      </c>
      <c r="W99" s="430" t="s">
        <v>15</v>
      </c>
      <c r="X99" s="432" t="s">
        <v>16</v>
      </c>
      <c r="Y99" s="430" t="s">
        <v>15</v>
      </c>
      <c r="Z99" s="432" t="s">
        <v>16</v>
      </c>
      <c r="AA99" s="430" t="s">
        <v>15</v>
      </c>
      <c r="AB99" s="432" t="s">
        <v>16</v>
      </c>
      <c r="AC99" s="430" t="s">
        <v>15</v>
      </c>
      <c r="AD99" s="432" t="s">
        <v>16</v>
      </c>
      <c r="AE99" s="430" t="s">
        <v>15</v>
      </c>
      <c r="AF99" s="432" t="s">
        <v>16</v>
      </c>
      <c r="AG99" s="430" t="s">
        <v>15</v>
      </c>
      <c r="AH99" s="432" t="s">
        <v>16</v>
      </c>
      <c r="AI99" s="430" t="s">
        <v>15</v>
      </c>
      <c r="AJ99" s="432" t="s">
        <v>16</v>
      </c>
      <c r="AK99" s="430" t="s">
        <v>15</v>
      </c>
      <c r="AL99" s="432" t="s">
        <v>16</v>
      </c>
      <c r="AM99" s="431" t="s">
        <v>15</v>
      </c>
      <c r="AN99" s="312" t="s">
        <v>16</v>
      </c>
      <c r="AO99" s="539"/>
      <c r="AP99" s="543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CG99" s="130"/>
      <c r="CH99" s="130"/>
      <c r="CI99" s="130"/>
      <c r="CJ99" s="130"/>
    </row>
    <row r="100" spans="1:88" ht="16.149999999999999" customHeight="1" x14ac:dyDescent="0.2">
      <c r="A100" s="313" t="s">
        <v>134</v>
      </c>
      <c r="B100" s="314">
        <f>SUM(C100:D100)</f>
        <v>0</v>
      </c>
      <c r="C100" s="315">
        <f t="shared" ref="C100:D102" si="8">SUM(E100+G100+I100+K100+M100+O100+Q100+S100+U100+W100+Y100+AA100+AC100+AE100+AG100+AI100+AK100+AM100)</f>
        <v>0</v>
      </c>
      <c r="D100" s="316">
        <f t="shared" si="8"/>
        <v>0</v>
      </c>
      <c r="E100" s="27"/>
      <c r="F100" s="28"/>
      <c r="G100" s="27"/>
      <c r="H100" s="29"/>
      <c r="I100" s="27"/>
      <c r="J100" s="29"/>
      <c r="K100" s="27"/>
      <c r="L100" s="29"/>
      <c r="M100" s="27"/>
      <c r="N100" s="29"/>
      <c r="O100" s="27"/>
      <c r="P100" s="29"/>
      <c r="Q100" s="317"/>
      <c r="R100" s="29"/>
      <c r="S100" s="27"/>
      <c r="T100" s="29"/>
      <c r="U100" s="27"/>
      <c r="V100" s="29"/>
      <c r="W100" s="27"/>
      <c r="X100" s="29"/>
      <c r="Y100" s="27"/>
      <c r="Z100" s="29"/>
      <c r="AA100" s="27"/>
      <c r="AB100" s="29"/>
      <c r="AC100" s="27"/>
      <c r="AD100" s="29"/>
      <c r="AE100" s="27"/>
      <c r="AF100" s="29"/>
      <c r="AG100" s="27"/>
      <c r="AH100" s="29"/>
      <c r="AI100" s="27"/>
      <c r="AJ100" s="29"/>
      <c r="AK100" s="27"/>
      <c r="AL100" s="29"/>
      <c r="AM100" s="318"/>
      <c r="AN100" s="319"/>
      <c r="AO100" s="180"/>
      <c r="AP100" s="180"/>
      <c r="AQ100" s="11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11"/>
      <c r="BD100" s="111"/>
      <c r="BE100" s="111"/>
      <c r="BF100" s="111"/>
      <c r="CA100" s="129"/>
      <c r="CB100" s="129"/>
      <c r="CC100" s="129"/>
      <c r="CG100" s="130">
        <v>0</v>
      </c>
      <c r="CH100" s="130">
        <v>0</v>
      </c>
      <c r="CI100" s="130">
        <v>0</v>
      </c>
      <c r="CJ100" s="130"/>
    </row>
    <row r="101" spans="1:88" ht="16.149999999999999" customHeight="1" x14ac:dyDescent="0.2">
      <c r="A101" s="313" t="s">
        <v>135</v>
      </c>
      <c r="B101" s="314">
        <f>SUM(C101:D101)</f>
        <v>0</v>
      </c>
      <c r="C101" s="315">
        <f t="shared" si="8"/>
        <v>0</v>
      </c>
      <c r="D101" s="316">
        <f t="shared" si="8"/>
        <v>0</v>
      </c>
      <c r="E101" s="12"/>
      <c r="F101" s="30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4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6"/>
      <c r="AN101" s="83"/>
      <c r="AO101" s="137"/>
      <c r="AP101" s="137"/>
      <c r="AQ101" s="11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11"/>
      <c r="BD101" s="111"/>
      <c r="BE101" s="111"/>
      <c r="BF101" s="111"/>
      <c r="CG101" s="130">
        <v>0</v>
      </c>
      <c r="CH101" s="130">
        <v>0</v>
      </c>
      <c r="CI101" s="130">
        <v>0</v>
      </c>
      <c r="CJ101" s="130"/>
    </row>
    <row r="102" spans="1:88" ht="16.149999999999999" customHeight="1" x14ac:dyDescent="0.2">
      <c r="A102" s="320" t="s">
        <v>136</v>
      </c>
      <c r="B102" s="321">
        <f>SUM(C102:D102)</f>
        <v>0</v>
      </c>
      <c r="C102" s="322">
        <f t="shared" si="8"/>
        <v>0</v>
      </c>
      <c r="D102" s="323">
        <f t="shared" si="8"/>
        <v>0</v>
      </c>
      <c r="E102" s="18"/>
      <c r="F102" s="19"/>
      <c r="G102" s="18"/>
      <c r="H102" s="20"/>
      <c r="I102" s="18"/>
      <c r="J102" s="20"/>
      <c r="K102" s="18"/>
      <c r="L102" s="20"/>
      <c r="M102" s="18"/>
      <c r="N102" s="20"/>
      <c r="O102" s="18"/>
      <c r="P102" s="20"/>
      <c r="Q102" s="21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20"/>
      <c r="AC102" s="18"/>
      <c r="AD102" s="20"/>
      <c r="AE102" s="18"/>
      <c r="AF102" s="20"/>
      <c r="AG102" s="18"/>
      <c r="AH102" s="20"/>
      <c r="AI102" s="18"/>
      <c r="AJ102" s="20"/>
      <c r="AK102" s="18"/>
      <c r="AL102" s="20"/>
      <c r="AM102" s="23"/>
      <c r="AN102" s="84"/>
      <c r="AO102" s="188"/>
      <c r="AP102" s="188"/>
      <c r="AQ102" s="11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11"/>
      <c r="BD102" s="111"/>
      <c r="BE102" s="111"/>
      <c r="BF102" s="111"/>
      <c r="CG102" s="130">
        <v>0</v>
      </c>
      <c r="CH102" s="130">
        <v>0</v>
      </c>
      <c r="CI102" s="130">
        <v>0</v>
      </c>
      <c r="CJ102" s="130"/>
    </row>
    <row r="103" spans="1:88" ht="31.15" customHeight="1" x14ac:dyDescent="0.2">
      <c r="A103" s="204" t="s">
        <v>137</v>
      </c>
      <c r="B103" s="324"/>
      <c r="C103" s="324"/>
      <c r="D103" s="324"/>
      <c r="E103" s="324"/>
      <c r="F103" s="1"/>
      <c r="G103" s="1"/>
      <c r="H103" s="1"/>
      <c r="I103" s="1"/>
      <c r="J103" s="1"/>
      <c r="K103" s="1"/>
      <c r="L103" s="325"/>
      <c r="M103" s="325"/>
      <c r="N103" s="325"/>
      <c r="O103" s="325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CG103" s="130"/>
      <c r="CH103" s="130"/>
      <c r="CI103" s="130"/>
      <c r="CJ103" s="130"/>
    </row>
    <row r="104" spans="1:88" ht="16.149999999999999" customHeight="1" x14ac:dyDescent="0.2">
      <c r="A104" s="505" t="s">
        <v>138</v>
      </c>
      <c r="B104" s="506"/>
      <c r="C104" s="505" t="s">
        <v>25</v>
      </c>
      <c r="D104" s="511"/>
      <c r="E104" s="506"/>
      <c r="F104" s="514" t="s">
        <v>139</v>
      </c>
      <c r="G104" s="515"/>
      <c r="H104" s="515"/>
      <c r="I104" s="515"/>
      <c r="J104" s="515"/>
      <c r="K104" s="515"/>
      <c r="L104" s="515"/>
      <c r="M104" s="515"/>
      <c r="N104" s="515"/>
      <c r="O104" s="51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CG104" s="130"/>
      <c r="CH104" s="130"/>
      <c r="CI104" s="130"/>
      <c r="CJ104" s="130"/>
    </row>
    <row r="105" spans="1:88" ht="16.149999999999999" customHeight="1" x14ac:dyDescent="0.2">
      <c r="A105" s="507"/>
      <c r="B105" s="508"/>
      <c r="C105" s="507"/>
      <c r="D105" s="512"/>
      <c r="E105" s="508"/>
      <c r="F105" s="517"/>
      <c r="G105" s="518"/>
      <c r="H105" s="518"/>
      <c r="I105" s="518"/>
      <c r="J105" s="518"/>
      <c r="K105" s="518"/>
      <c r="L105" s="518"/>
      <c r="M105" s="518"/>
      <c r="N105" s="518"/>
      <c r="O105" s="519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CG105" s="130"/>
      <c r="CH105" s="130"/>
      <c r="CI105" s="130"/>
      <c r="CJ105" s="130"/>
    </row>
    <row r="106" spans="1:88" ht="16.149999999999999" customHeight="1" x14ac:dyDescent="0.2">
      <c r="A106" s="507"/>
      <c r="B106" s="508"/>
      <c r="C106" s="509"/>
      <c r="D106" s="513"/>
      <c r="E106" s="510"/>
      <c r="F106" s="520" t="s">
        <v>140</v>
      </c>
      <c r="G106" s="521"/>
      <c r="H106" s="520" t="s">
        <v>141</v>
      </c>
      <c r="I106" s="521"/>
      <c r="J106" s="520" t="s">
        <v>142</v>
      </c>
      <c r="K106" s="521"/>
      <c r="L106" s="520" t="s">
        <v>143</v>
      </c>
      <c r="M106" s="521"/>
      <c r="N106" s="520" t="s">
        <v>144</v>
      </c>
      <c r="O106" s="521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CG106" s="130"/>
      <c r="CH106" s="130"/>
      <c r="CI106" s="130"/>
      <c r="CJ106" s="130"/>
    </row>
    <row r="107" spans="1:88" ht="16.149999999999999" customHeight="1" x14ac:dyDescent="0.2">
      <c r="A107" s="509"/>
      <c r="B107" s="510"/>
      <c r="C107" s="327" t="s">
        <v>14</v>
      </c>
      <c r="D107" s="328" t="s">
        <v>15</v>
      </c>
      <c r="E107" s="329" t="s">
        <v>16</v>
      </c>
      <c r="F107" s="330" t="s">
        <v>15</v>
      </c>
      <c r="G107" s="296" t="s">
        <v>16</v>
      </c>
      <c r="H107" s="330" t="s">
        <v>15</v>
      </c>
      <c r="I107" s="296" t="s">
        <v>16</v>
      </c>
      <c r="J107" s="330" t="s">
        <v>15</v>
      </c>
      <c r="K107" s="296" t="s">
        <v>16</v>
      </c>
      <c r="L107" s="330" t="s">
        <v>15</v>
      </c>
      <c r="M107" s="296" t="s">
        <v>16</v>
      </c>
      <c r="N107" s="330" t="s">
        <v>15</v>
      </c>
      <c r="O107" s="296" t="s">
        <v>16</v>
      </c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CG107" s="130"/>
      <c r="CH107" s="130"/>
      <c r="CI107" s="130"/>
      <c r="CJ107" s="130"/>
    </row>
    <row r="108" spans="1:88" ht="16.149999999999999" customHeight="1" x14ac:dyDescent="0.2">
      <c r="A108" s="481" t="s">
        <v>145</v>
      </c>
      <c r="B108" s="331" t="s">
        <v>146</v>
      </c>
      <c r="C108" s="332">
        <f t="shared" ref="C108:C114" si="9">SUM(D108:E108)</f>
        <v>0</v>
      </c>
      <c r="D108" s="333">
        <f t="shared" ref="D108:E114" si="10">SUM(F108+H108+J108+L108+N108)</f>
        <v>0</v>
      </c>
      <c r="E108" s="334">
        <f t="shared" si="10"/>
        <v>0</v>
      </c>
      <c r="F108" s="335"/>
      <c r="G108" s="336"/>
      <c r="H108" s="335"/>
      <c r="I108" s="336"/>
      <c r="J108" s="335"/>
      <c r="K108" s="336"/>
      <c r="L108" s="335"/>
      <c r="M108" s="336"/>
      <c r="N108" s="335"/>
      <c r="O108" s="33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CG108" s="130"/>
      <c r="CH108" s="130"/>
      <c r="CI108" s="130"/>
      <c r="CJ108" s="130"/>
    </row>
    <row r="109" spans="1:88" ht="16.149999999999999" customHeight="1" x14ac:dyDescent="0.2">
      <c r="A109" s="482"/>
      <c r="B109" s="337" t="s">
        <v>147</v>
      </c>
      <c r="C109" s="338">
        <f t="shared" si="9"/>
        <v>0</v>
      </c>
      <c r="D109" s="339">
        <f t="shared" si="10"/>
        <v>0</v>
      </c>
      <c r="E109" s="340">
        <f t="shared" si="10"/>
        <v>0</v>
      </c>
      <c r="F109" s="341"/>
      <c r="G109" s="342"/>
      <c r="H109" s="341"/>
      <c r="I109" s="342"/>
      <c r="J109" s="341"/>
      <c r="K109" s="342"/>
      <c r="L109" s="341"/>
      <c r="M109" s="342"/>
      <c r="N109" s="341"/>
      <c r="O109" s="342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CG109" s="130"/>
      <c r="CH109" s="130"/>
      <c r="CI109" s="130"/>
      <c r="CJ109" s="130"/>
    </row>
    <row r="110" spans="1:88" ht="16.149999999999999" customHeight="1" thickBot="1" x14ac:dyDescent="0.25">
      <c r="A110" s="483"/>
      <c r="B110" s="343" t="s">
        <v>148</v>
      </c>
      <c r="C110" s="344">
        <f t="shared" si="9"/>
        <v>0</v>
      </c>
      <c r="D110" s="345">
        <f t="shared" si="10"/>
        <v>0</v>
      </c>
      <c r="E110" s="346">
        <f t="shared" si="10"/>
        <v>0</v>
      </c>
      <c r="F110" s="347"/>
      <c r="G110" s="348"/>
      <c r="H110" s="347"/>
      <c r="I110" s="348"/>
      <c r="J110" s="347"/>
      <c r="K110" s="348"/>
      <c r="L110" s="347"/>
      <c r="M110" s="348"/>
      <c r="N110" s="347"/>
      <c r="O110" s="348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CG110" s="130"/>
      <c r="CH110" s="130"/>
      <c r="CI110" s="130"/>
      <c r="CJ110" s="130"/>
    </row>
    <row r="111" spans="1:88" ht="16.149999999999999" customHeight="1" thickTop="1" x14ac:dyDescent="0.2">
      <c r="A111" s="484" t="s">
        <v>149</v>
      </c>
      <c r="B111" s="349" t="s">
        <v>18</v>
      </c>
      <c r="C111" s="350">
        <f t="shared" si="9"/>
        <v>0</v>
      </c>
      <c r="D111" s="351">
        <f t="shared" si="10"/>
        <v>0</v>
      </c>
      <c r="E111" s="334">
        <f t="shared" si="10"/>
        <v>0</v>
      </c>
      <c r="F111" s="335"/>
      <c r="G111" s="336"/>
      <c r="H111" s="335"/>
      <c r="I111" s="336"/>
      <c r="J111" s="335"/>
      <c r="K111" s="336"/>
      <c r="L111" s="335"/>
      <c r="M111" s="336"/>
      <c r="N111" s="335"/>
      <c r="O111" s="33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CG111" s="130"/>
      <c r="CH111" s="130"/>
      <c r="CI111" s="130"/>
      <c r="CJ111" s="130"/>
    </row>
    <row r="112" spans="1:88" ht="16.149999999999999" customHeight="1" x14ac:dyDescent="0.2">
      <c r="A112" s="485"/>
      <c r="B112" s="349" t="s">
        <v>150</v>
      </c>
      <c r="C112" s="350">
        <f t="shared" si="9"/>
        <v>0</v>
      </c>
      <c r="D112" s="351">
        <f t="shared" si="10"/>
        <v>0</v>
      </c>
      <c r="E112" s="334">
        <f t="shared" si="10"/>
        <v>0</v>
      </c>
      <c r="F112" s="335"/>
      <c r="G112" s="336"/>
      <c r="H112" s="335"/>
      <c r="I112" s="336"/>
      <c r="J112" s="335"/>
      <c r="K112" s="336"/>
      <c r="L112" s="335"/>
      <c r="M112" s="336"/>
      <c r="N112" s="335"/>
      <c r="O112" s="33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CG112" s="130"/>
      <c r="CH112" s="130"/>
      <c r="CI112" s="130"/>
      <c r="CJ112" s="130"/>
    </row>
    <row r="113" spans="1:88" ht="16.149999999999999" customHeight="1" x14ac:dyDescent="0.2">
      <c r="A113" s="485"/>
      <c r="B113" s="352" t="s">
        <v>151</v>
      </c>
      <c r="C113" s="338">
        <f t="shared" si="9"/>
        <v>0</v>
      </c>
      <c r="D113" s="339">
        <f t="shared" si="10"/>
        <v>0</v>
      </c>
      <c r="E113" s="340">
        <f t="shared" si="10"/>
        <v>0</v>
      </c>
      <c r="F113" s="341"/>
      <c r="G113" s="342"/>
      <c r="H113" s="341"/>
      <c r="I113" s="342"/>
      <c r="J113" s="341"/>
      <c r="K113" s="342"/>
      <c r="L113" s="341"/>
      <c r="M113" s="342"/>
      <c r="N113" s="341"/>
      <c r="O113" s="342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CG113" s="130"/>
      <c r="CH113" s="130"/>
      <c r="CI113" s="130"/>
      <c r="CJ113" s="130"/>
    </row>
    <row r="114" spans="1:88" ht="16.149999999999999" customHeight="1" x14ac:dyDescent="0.2">
      <c r="A114" s="486"/>
      <c r="B114" s="353" t="s">
        <v>60</v>
      </c>
      <c r="C114" s="354">
        <f t="shared" si="9"/>
        <v>0</v>
      </c>
      <c r="D114" s="355">
        <f t="shared" si="10"/>
        <v>0</v>
      </c>
      <c r="E114" s="356">
        <f t="shared" si="10"/>
        <v>0</v>
      </c>
      <c r="F114" s="357"/>
      <c r="G114" s="358"/>
      <c r="H114" s="357"/>
      <c r="I114" s="358"/>
      <c r="J114" s="357"/>
      <c r="K114" s="358"/>
      <c r="L114" s="357"/>
      <c r="M114" s="358"/>
      <c r="N114" s="357"/>
      <c r="O114" s="358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CG114" s="130"/>
      <c r="CH114" s="130"/>
      <c r="CI114" s="130"/>
      <c r="CJ114" s="130"/>
    </row>
    <row r="115" spans="1:88" x14ac:dyDescent="0.2">
      <c r="A115" s="326"/>
      <c r="B115" s="326"/>
      <c r="C115" s="326"/>
      <c r="D115" s="326"/>
      <c r="E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CG115" s="130"/>
      <c r="CH115" s="130"/>
      <c r="CI115" s="130"/>
      <c r="CJ115" s="130"/>
    </row>
    <row r="116" spans="1:88" x14ac:dyDescent="0.2">
      <c r="A116" s="326"/>
      <c r="B116" s="326"/>
      <c r="C116" s="326"/>
      <c r="D116" s="326"/>
      <c r="E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CG116" s="130"/>
      <c r="CH116" s="130"/>
      <c r="CI116" s="130"/>
      <c r="CJ116" s="130"/>
    </row>
    <row r="117" spans="1:88" x14ac:dyDescent="0.2">
      <c r="A117" s="326"/>
      <c r="B117" s="326"/>
      <c r="C117" s="326"/>
      <c r="D117" s="326"/>
      <c r="E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CG117" s="130"/>
      <c r="CH117" s="130"/>
      <c r="CI117" s="130"/>
      <c r="CJ117" s="130"/>
    </row>
    <row r="118" spans="1:88" x14ac:dyDescent="0.2">
      <c r="A118" s="326"/>
      <c r="B118" s="326"/>
      <c r="C118" s="326"/>
      <c r="D118" s="326"/>
      <c r="E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</row>
    <row r="119" spans="1:88" x14ac:dyDescent="0.2">
      <c r="A119" s="326"/>
      <c r="B119" s="326"/>
      <c r="C119" s="326"/>
      <c r="D119" s="326"/>
      <c r="E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</row>
    <row r="195" spans="1:104" ht="16.5" customHeight="1" x14ac:dyDescent="0.2"/>
    <row r="196" spans="1:104" s="359" customFormat="1" ht="18.75" hidden="1" customHeight="1" x14ac:dyDescent="0.2">
      <c r="A196" s="359">
        <f>SUM(B12:D12,B31:B41,B45:B46,B51,B54,C74:E74,B81:B82,B89:F89,B93:B95,B100:B102,C108:C114,C75:C77,B69,B64:B65,B60:G61)</f>
        <v>49040</v>
      </c>
      <c r="B196" s="359">
        <f>SUM(CG13:CJ117)</f>
        <v>0</v>
      </c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</row>
    <row r="197" spans="1:104" ht="18.75" customHeight="1" x14ac:dyDescent="0.2"/>
  </sheetData>
  <mergeCells count="150">
    <mergeCell ref="AO97:AO99"/>
    <mergeCell ref="AP97:AP99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75:A76"/>
    <mergeCell ref="A79:A80"/>
    <mergeCell ref="B79:B80"/>
    <mergeCell ref="C79:C80"/>
    <mergeCell ref="D79:D80"/>
    <mergeCell ref="A83:F83"/>
    <mergeCell ref="A84:A86"/>
    <mergeCell ref="B84:C85"/>
    <mergeCell ref="D84:E85"/>
    <mergeCell ref="F84:F86"/>
    <mergeCell ref="A67:A68"/>
    <mergeCell ref="B67:B68"/>
    <mergeCell ref="C67:C68"/>
    <mergeCell ref="D67:D68"/>
    <mergeCell ref="A70:G70"/>
    <mergeCell ref="A71:A73"/>
    <mergeCell ref="B71:B73"/>
    <mergeCell ref="C71:E72"/>
    <mergeCell ref="F71:AG71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Q49:Q50"/>
    <mergeCell ref="R49:R50"/>
    <mergeCell ref="S49:S50"/>
    <mergeCell ref="T49:T50"/>
    <mergeCell ref="U49:U50"/>
    <mergeCell ref="V49:V50"/>
    <mergeCell ref="A58:A59"/>
    <mergeCell ref="B58:C58"/>
    <mergeCell ref="D58:E58"/>
    <mergeCell ref="F58:G58"/>
    <mergeCell ref="AO28:AO30"/>
    <mergeCell ref="AP28:AP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9:A11"/>
    <mergeCell ref="B9:D10"/>
    <mergeCell ref="W10:X10"/>
    <mergeCell ref="Y10:Z10"/>
    <mergeCell ref="AA10:AB10"/>
    <mergeCell ref="AC10:AD10"/>
    <mergeCell ref="A6:W6"/>
    <mergeCell ref="E9:AN9"/>
    <mergeCell ref="AO9:AO11"/>
    <mergeCell ref="AP9:AP11"/>
    <mergeCell ref="AQ9:AQ11"/>
    <mergeCell ref="AM10:AN10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E10:AF10"/>
    <mergeCell ref="AG10:AH10"/>
    <mergeCell ref="AI10:AJ10"/>
    <mergeCell ref="AK10:AL10"/>
    <mergeCell ref="A28:A30"/>
    <mergeCell ref="B28:D29"/>
    <mergeCell ref="C43:F43"/>
    <mergeCell ref="G43:J43"/>
    <mergeCell ref="L43:R43"/>
    <mergeCell ref="A43:A44"/>
    <mergeCell ref="B43:B44"/>
    <mergeCell ref="A48:A50"/>
    <mergeCell ref="B48:D49"/>
    <mergeCell ref="E48:V48"/>
    <mergeCell ref="E28:AN28"/>
    <mergeCell ref="W48:W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A108:A110"/>
    <mergeCell ref="A111:A114"/>
    <mergeCell ref="A91:A92"/>
    <mergeCell ref="B91:B92"/>
    <mergeCell ref="C91:K91"/>
    <mergeCell ref="L91:L92"/>
    <mergeCell ref="A97:A99"/>
    <mergeCell ref="B97:D98"/>
    <mergeCell ref="E97:AN97"/>
    <mergeCell ref="A104:B107"/>
    <mergeCell ref="C104:E106"/>
    <mergeCell ref="F104:O105"/>
    <mergeCell ref="F106:G106"/>
    <mergeCell ref="H106:I106"/>
    <mergeCell ref="J106:K106"/>
    <mergeCell ref="L106:M106"/>
    <mergeCell ref="N106:O106"/>
  </mergeCells>
  <dataValidations count="1">
    <dataValidation type="whole" allowBlank="1" showInputMessage="1" showErrorMessage="1" errorTitle="Error de ingreso" error="Debe ingresar sólo números enteros positivos." sqref="E13:AR26 E31:AP41 C45:J46 C52:W53 C55:W56 B60:G61 B64:B65 C69:D69 F74:AG77 C81:D82 B87:F88 B93:L95 E100:AP102 F108:O114" xr:uid="{37CB6610-0710-49DB-8E6E-1BBBB091119D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2019-01-16T15:10:32Z</dcterms:modified>
</cp:coreProperties>
</file>